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CA3A86CE-A62D-4C1C-B84F-66BFE95066C2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8" l="1"/>
  <c r="D11" i="68" s="1"/>
  <c r="D19" i="68" l="1"/>
  <c r="D16" i="67"/>
  <c r="D16" i="65"/>
  <c r="D16" i="70" l="1"/>
  <c r="D16" i="41"/>
  <c r="D16" i="66"/>
  <c r="D14" i="67" l="1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6" i="69"/>
  <c r="D14" i="70" l="1"/>
  <c r="D14" i="69"/>
  <c r="Q17" i="74" l="1"/>
  <c r="D18" i="69" l="1"/>
  <c r="D20" i="69"/>
  <c r="D11" i="65" l="1"/>
  <c r="D20" i="65"/>
  <c r="F11" i="65" s="1"/>
  <c r="D11" i="4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BL13" i="72"/>
  <c r="D21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G7" i="70" s="1"/>
  <c r="BL14" i="72"/>
  <c r="D18" i="70"/>
  <c r="E11" i="70" s="1"/>
  <c r="D23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/>
  <c r="G7" i="65"/>
  <c r="G9" i="65" s="1"/>
  <c r="G7" i="68"/>
  <c r="G9" i="68" s="1"/>
  <c r="BO16" i="72"/>
  <c r="G7" i="41"/>
  <c r="G9" i="41" s="1"/>
  <c r="BN16" i="72"/>
  <c r="BM16" i="72"/>
  <c r="BK16" i="72"/>
  <c r="BL16" i="72"/>
  <c r="G9" i="70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<sst xmlns="http://schemas.openxmlformats.org/spreadsheetml/2006/main" count="409" uniqueCount="89">
  <si>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</si>
  <si>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</si>
  <si>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</si>
  <si>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</si>
  <si>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</si>
  <si>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</si>
  <si>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</si>
  <si>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</si>
  <si>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</si>
  <si>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</si>
  <si>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</si>
  <si>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</si>
  <si>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</si>
  <si>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</si>
  <si>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</si>
  <si>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</si>
  <si>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</si>
  <si>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</si>
  <si>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</si>
  <si>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</si>
  <si>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</si>
  <si>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</si>
  <si>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</si>
  <si>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</si>
  <si>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</si>
  <si>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</si>
  <si>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</si>
  <si>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</si>
  <si>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</si>
  <si>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</si>
  <si>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</si>
  <si>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</si>
  <si>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</si>
  <si>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</si>
  <si>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</si>
  <si>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</si>
  <si>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</si>
  <si>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</si>
  <si>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</si>
  <si>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</si>
  <si>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</si>
  <si>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</si>
  <si>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</si>
  <si>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</si>
  <si>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</si>
  <si>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</si>
  <si>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</si>
  <si>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</si>
  <si>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</si>
  <si>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</si>
  <si>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</si>
  <si>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</si>
  <si>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</si>
  <si>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</si>
  <si>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</si>
  <si>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</si>
  <si>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</si>
  <si>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</si>
  <si>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</si>
  <si>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</si>
  <si>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</si>
  <si>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</si>
  <si>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</si>
  <si>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</si>
  <si>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</si>
  <si>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</si>
  <si>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</si>
  <si>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</si>
  <si>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</si>
  <si>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</si>
  <si>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</si>
  <si>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Ngày kiểm tra: 10/02/2026</t>
  </si>
  <si>
    <t>Chưa khắc phục</t>
  </si>
  <si>
    <t>Kataoshi</t>
  </si>
  <si>
    <t>Dầu máy tràn đổ ra bên ngoài sàn</t>
  </si>
  <si>
    <t>CĐ Shisen</t>
  </si>
  <si>
    <t>Tủ vật tư để che chắn khu vực PCCC</t>
  </si>
  <si>
    <t>Tủ điện, can hóa chất, giấy,… để chung tại CĐ nguy cơ tràn đổ
=&gt; Tách riêng từng loại hóa chất, để cách xa các vật dễ gây cháy</t>
  </si>
  <si>
    <t>Phòng mài khuôn</t>
  </si>
  <si>
    <t>Nước uống để dưới bàn làm việc</t>
  </si>
  <si>
    <t>Khu vực kim hư khia hải quan</t>
  </si>
  <si>
    <t>Ngày kiểm tra: 11/02/2026</t>
  </si>
  <si>
    <t>Ngày kiểm tra: 12/02/2026</t>
  </si>
  <si>
    <t>Ngày kiểm tra: 11&amp;13/02/2026</t>
  </si>
  <si>
    <t>Ngày kiểm tra: 13/02/2026</t>
  </si>
  <si>
    <t>Hiratori</t>
  </si>
  <si>
    <t>Kim, vật dụng vệ sinh không được phân loại hiển thị rõ ràng</t>
  </si>
  <si>
    <t>Mizokiri</t>
  </si>
  <si>
    <t>Nhớt rơi vãi xung quanh các máy rất nhiều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</si>
</sst>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02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Font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Border="1" applyAlignment="1" applyProtection="1">
      <alignment horizontal="left"/>
      <protection locked="0" hidden="1"/>
    </xf>
    <xf numFmtId="0" fontId="29" fillId="0" borderId="10" xfId="0" applyFont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Protection="1">
      <protection locked="0" hidden="1"/>
    </xf>
    <xf numFmtId="0" fontId="21" fillId="0" borderId="10" xfId="0" applyFont="1" applyBorder="1" applyAlignment="1" applyProtection="1">
      <alignment vertical="center"/>
      <protection locked="0"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14" fontId="21" fillId="0" borderId="10" xfId="0" applyNumberFormat="1" applyFont="1" applyBorder="1" applyAlignment="1" applyProtection="1">
      <alignment horizontal="center" vertical="center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1" fillId="0" borderId="10" xfId="0" applyFont="1" applyBorder="1" applyAlignment="1" applyProtection="1">
      <alignment vertical="center" wrapText="1"/>
      <protection locked="0" hidden="1"/>
    </xf>
    <xf numFmtId="0" fontId="19" fillId="0" borderId="23" xfId="0" applyFont="1" applyBorder="1" applyAlignment="1" applyProtection="1">
      <alignment vertical="center" wrapText="1"/>
      <protection locked="0" hidden="1"/>
    </xf>
    <xf numFmtId="0" fontId="22" fillId="0" borderId="10" xfId="0" applyFont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14" fontId="22" fillId="0" borderId="23" xfId="0" applyNumberFormat="1" applyFont="1" applyBorder="1" applyAlignment="1" applyProtection="1">
      <alignment horizontal="center"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14" fontId="26" fillId="0" borderId="31" xfId="0" applyNumberFormat="1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1" fillId="0" borderId="23" xfId="0" applyFont="1" applyBorder="1" applyAlignment="1" applyProtection="1">
      <alignment vertical="center" wrapText="1"/>
      <protection locked="0" hidden="1"/>
    </xf>
    <xf numFmtId="14" fontId="19" fillId="0" borderId="10" xfId="0" applyNumberFormat="1" applyFont="1" applyBorder="1" applyAlignment="1" applyProtection="1">
      <alignment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Border="1" applyAlignment="1" applyProtection="1">
      <alignment horizontal="center" vertical="center"/>
      <protection locked="0" hidden="1"/>
    </xf>
    <xf numFmtId="0" fontId="22" fillId="0" borderId="10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horizontal="center" vertical="center"/>
      <protection locked="0" hidden="1"/>
    </xf>
    <xf numFmtId="0" fontId="19" fillId="0" borderId="27" xfId="0" applyFont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Border="1" applyAlignment="1">
      <alignment horizontal="left" vertical="center"/>
    </xf>
    <xf numFmtId="0" fontId="32" fillId="0" borderId="21" xfId="0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Font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0" fontId="19" fillId="0" borderId="23" xfId="0" applyFont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1" fillId="0" borderId="10" xfId="0" applyFont="1" applyBorder="1" applyAlignment="1" applyProtection="1">
      <alignment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10" xfId="0" applyFont="1" applyBorder="1" applyAlignment="1" applyProtection="1">
      <alignment vertical="center" wrapText="1"/>
      <protection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left" vertical="center" wrapText="1"/>
      <protection locked="0" hidden="1"/>
    </xf>
    <xf numFmtId="14" fontId="41" fillId="0" borderId="10" xfId="0" applyNumberFormat="1" applyFont="1" applyBorder="1" applyAlignment="1" applyProtection="1">
      <alignment vertical="center"/>
      <protection locked="0" hidden="1"/>
    </xf>
    <xf numFmtId="0" fontId="42" fillId="0" borderId="23" xfId="0" applyFont="1" applyBorder="1" applyAlignment="1" applyProtection="1">
      <alignment vertical="center" wrapText="1"/>
      <protection locked="0" hidden="1"/>
    </xf>
    <xf numFmtId="0" fontId="42" fillId="0" borderId="10" xfId="0" applyFont="1" applyBorder="1" applyAlignment="1" applyProtection="1">
      <alignment horizontal="center" vertical="center"/>
      <protection locked="0" hidden="1"/>
    </xf>
    <xf numFmtId="14" fontId="42" fillId="0" borderId="10" xfId="0" applyNumberFormat="1" applyFont="1" applyBorder="1" applyAlignment="1" applyProtection="1">
      <alignment vertical="center"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horizontal="center" vertical="center" wrapText="1"/>
      <protection locked="0" hidden="1"/>
    </xf>
    <xf numFmtId="0" fontId="42" fillId="27" borderId="11" xfId="0" applyFont="1" applyFill="1" applyBorder="1" applyAlignment="1" applyProtection="1">
      <alignment horizontal="center" vertical="center"/>
      <protection locked="0" hidden="1"/>
    </xf>
    <xf numFmtId="16" fontId="42" fillId="27" borderId="23" xfId="0" applyNumberFormat="1" applyFont="1" applyFill="1" applyBorder="1" applyAlignment="1" applyProtection="1">
      <alignment vertical="center" wrapText="1"/>
      <protection locked="0" hidden="1"/>
    </xf>
    <xf numFmtId="0" fontId="42" fillId="27" borderId="23" xfId="0" applyFont="1" applyFill="1" applyBorder="1" applyAlignment="1" applyProtection="1">
      <alignment horizontal="center" vertical="center"/>
      <protection locked="0" hidden="1"/>
    </xf>
    <xf numFmtId="0" fontId="42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Border="1" applyAlignment="1" applyProtection="1">
      <alignment horizontal="left" vertical="center" wrapText="1"/>
      <protection locked="0" hidden="1"/>
    </xf>
    <xf numFmtId="0" fontId="41" fillId="0" borderId="10" xfId="0" applyFont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43" fillId="0" borderId="0" xfId="0" applyFont="1" applyAlignment="1">
      <alignment horizontal="left" vertical="center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Border="1" applyAlignment="1">
      <alignment horizontal="left" vertical="center"/>
    </xf>
    <xf numFmtId="14" fontId="4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3" fillId="28" borderId="10" xfId="0" applyFont="1" applyFill="1" applyBorder="1" applyAlignment="1">
      <alignment horizontal="left" vertical="center"/>
    </xf>
    <xf numFmtId="0" fontId="21" fillId="0" borderId="18" xfId="0" applyFont="1" applyBorder="1" applyAlignment="1" applyProtection="1">
      <alignment vertical="center"/>
      <protection locked="0" hidden="1"/>
    </xf>
    <xf numFmtId="0" fontId="43" fillId="0" borderId="10" xfId="0" applyFont="1" applyFill="1" applyBorder="1" applyAlignment="1">
      <alignment horizontal="left" vertical="center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0" xfId="0" applyFont="1" applyFill="1" applyBorder="1" applyAlignment="1">
      <alignment horizontal="left" vertical="center"/>
    </xf>
    <xf numFmtId="0" fontId="32" fillId="27" borderId="21" xfId="0" applyFont="1" applyFill="1" applyBorder="1" applyAlignment="1" applyProtection="1">
      <alignment horizontal="center"/>
      <protection hidden="1"/>
    </xf>
    <xf numFmtId="0" fontId="32" fillId="27" borderId="22" xfId="0" applyFont="1" applyFill="1" applyBorder="1" applyAlignment="1" applyProtection="1">
      <alignment horizontal="center"/>
      <protection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19</c:v>
                </c:pt>
                <c:pt idx="1">
                  <c:v>12</c:v>
                </c:pt>
                <c:pt idx="2">
                  <c:v>10</c:v>
                </c:pt>
                <c:pt idx="3">
                  <c:v>20</c:v>
                </c:pt>
                <c:pt idx="4">
                  <c:v>21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98.181818181818187</c:v>
                </c:pt>
                <c:pt idx="1">
                  <c:v>98.909090909090907</c:v>
                </c:pt>
                <c:pt idx="2">
                  <c:v>99.090909090909093</c:v>
                </c:pt>
                <c:pt idx="3">
                  <c:v>98.181818181818187</c:v>
                </c:pt>
                <c:pt idx="4">
                  <c:v>97.909090909090907</c:v>
                </c:pt>
                <c:pt idx="5">
                  <c:v>98.909090909090907</c:v>
                </c:pt>
                <c:pt idx="6">
                  <c:v>98.818181818181813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99</c:v>
                </c:pt>
                <c:pt idx="8">
                  <c:v>99</c:v>
                </c:pt>
                <c:pt idx="9">
                  <c:v>100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98</c:v>
                </c:pt>
                <c:pt idx="8">
                  <c:v>100</c:v>
                </c:pt>
                <c:pt idx="9">
                  <c:v>99</c:v>
                </c:pt>
                <c:pt idx="1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98</c:v>
                </c:pt>
                <c:pt idx="9">
                  <c:v>98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97</c:v>
                </c:pt>
                <c:pt idx="9">
                  <c:v>98</c:v>
                </c:pt>
                <c:pt idx="1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98</c:v>
                </c:pt>
                <c:pt idx="7">
                  <c:v>100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114299</xdr:colOff>
      <xdr:row>16</xdr:row>
      <xdr:rowOff>66675</xdr:rowOff>
    </xdr:from>
    <xdr:to>
      <xdr:col>4</xdr:col>
      <xdr:colOff>2412999</xdr:colOff>
      <xdr:row>16</xdr:row>
      <xdr:rowOff>1866899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D2415E-F62B-DE6E-08A9-50463442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4" y="6610350"/>
          <a:ext cx="2295525" cy="1800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14</xdr:row>
      <xdr:rowOff>28575</xdr:rowOff>
    </xdr:from>
    <xdr:to>
      <xdr:col>4</xdr:col>
      <xdr:colOff>2621844</xdr:colOff>
      <xdr:row>14</xdr:row>
      <xdr:rowOff>1835150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8C3515-7978-4CAD-A013-78993FA3C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4343400"/>
          <a:ext cx="2590094" cy="1809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38100</xdr:rowOff>
    </xdr:from>
    <xdr:to>
      <xdr:col>4</xdr:col>
      <xdr:colOff>2476500</xdr:colOff>
      <xdr:row>14</xdr:row>
      <xdr:rowOff>1828800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22C75-6CBB-6F49-9EF6-2E282E2DE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19600"/>
          <a:ext cx="242887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14</xdr:row>
      <xdr:rowOff>28575</xdr:rowOff>
    </xdr:from>
    <xdr:to>
      <xdr:col>5</xdr:col>
      <xdr:colOff>2503170</xdr:colOff>
      <xdr:row>14</xdr:row>
      <xdr:rowOff>1893440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D7ED8-6E53-4C8F-9693-5F8DA942D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4410075"/>
          <a:ext cx="2493645" cy="18648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67236</xdr:colOff>
      <xdr:row>14</xdr:row>
      <xdr:rowOff>67235</xdr:rowOff>
    </xdr:from>
    <xdr:to>
      <xdr:col>4</xdr:col>
      <xdr:colOff>2431678</xdr:colOff>
      <xdr:row>14</xdr:row>
      <xdr:rowOff>1802652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DC7A301-9D3C-EC92-D9FE-3AB53DF5E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618" y="4459941"/>
          <a:ext cx="2364442" cy="173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123265</xdr:colOff>
      <xdr:row>15</xdr:row>
      <xdr:rowOff>44823</xdr:rowOff>
    </xdr:from>
    <xdr:to>
      <xdr:col>4</xdr:col>
      <xdr:colOff>2363427</xdr:colOff>
      <xdr:row>15</xdr:row>
      <xdr:rowOff>1781736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050C4A-D03C-BF55-0719-4323B958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7" y="6308911"/>
          <a:ext cx="2240162" cy="173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25587</xdr:colOff>
      <xdr:row>17</xdr:row>
      <xdr:rowOff>47998</xdr:rowOff>
    </xdr:from>
    <xdr:to>
      <xdr:col>5</xdr:col>
      <xdr:colOff>5978</xdr:colOff>
      <xdr:row>17</xdr:row>
      <xdr:rowOff>1876238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3B169F-1B2F-4729-A12D-517DE522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3969" y="8452410"/>
          <a:ext cx="2490509" cy="1828240"/>
        </a:xfrm>
        <a:prstGeom prst="rect">
          <a:avLst/>
        </a:prstGeom>
      </xdr:spPr>
    </xdr:pic>
    <xdr:clientData/>
  </xdr:twoCellAnchor>
  <xdr:twoCellAnchor editAs="oneCell">
    <xdr:from>
      <xdr:col>5</xdr:col>
      <xdr:colOff>33616</xdr:colOff>
      <xdr:row>15</xdr:row>
      <xdr:rowOff>318527</xdr:rowOff>
    </xdr:from>
    <xdr:to>
      <xdr:col>5</xdr:col>
      <xdr:colOff>2494671</xdr:colOff>
      <xdr:row>15</xdr:row>
      <xdr:rowOff>1456765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FFA66B-7B53-6871-F2CD-EAE90B60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82116" y="6582615"/>
          <a:ext cx="2461055" cy="1138238"/>
        </a:xfrm>
        <a:prstGeom prst="rect">
          <a:avLst/>
        </a:prstGeom>
      </xdr:spPr>
    </xdr:pic>
    <xdr:clientData/>
  </xdr:twoCellAnchor>
  <xdr:twoCellAnchor editAs="oneCell">
    <xdr:from>
      <xdr:col>5</xdr:col>
      <xdr:colOff>70519</xdr:colOff>
      <xdr:row>17</xdr:row>
      <xdr:rowOff>89647</xdr:rowOff>
    </xdr:from>
    <xdr:to>
      <xdr:col>5</xdr:col>
      <xdr:colOff>2373867</xdr:colOff>
      <xdr:row>17</xdr:row>
      <xdr:rowOff>1815353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312B2E-D294-3DCF-FB97-6B335D81C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9019" y="8494059"/>
          <a:ext cx="2303348" cy="1725706"/>
        </a:xfrm>
        <a:prstGeom prst="rect">
          <a:avLst/>
        </a:prstGeom>
      </xdr:spPr>
    </xdr:pic>
    <xdr:clientData/>
  </xdr:twoCellAnchor>
  <xdr:twoCellAnchor editAs="oneCell">
    <xdr:from>
      <xdr:col>5</xdr:col>
      <xdr:colOff>67237</xdr:colOff>
      <xdr:row>14</xdr:row>
      <xdr:rowOff>56027</xdr:rowOff>
    </xdr:from>
    <xdr:to>
      <xdr:col>5</xdr:col>
      <xdr:colOff>2465294</xdr:colOff>
      <xdr:row>14</xdr:row>
      <xdr:rowOff>1854570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F19123-466E-7575-39D7-B79B544B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15737" y="4448733"/>
          <a:ext cx="2398057" cy="1798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tabSelected="1" workbookViewId="0">
      <pane ySplit="15" topLeftCell="A16" activePane="bottomLeft" state="frozen"/>
      <selection pane="bottomLeft" activeCell="M8" sqref="M8:M12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59" t="s">
        <v>0</v>
      </c>
      <c r="B1" s="159"/>
      <c r="C1" s="159"/>
      <c r="D1" s="159"/>
      <c r="E1" s="159"/>
      <c r="F1" s="159"/>
      <c r="G1" s="159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159" t="s">
        <v>1</v>
      </c>
      <c r="B2" s="159"/>
      <c r="C2" s="159"/>
      <c r="D2" s="159"/>
      <c r="E2" s="159"/>
      <c r="F2" s="159"/>
      <c r="G2" s="159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58" t="s">
        <v>70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21" ht="7.5" customHeight="1">
      <c r="A5" s="6"/>
      <c r="B5" s="6"/>
      <c r="C5" s="6"/>
      <c r="D5" s="6"/>
      <c r="E5" s="6"/>
      <c r="F5" s="6"/>
      <c r="G5" s="6"/>
    </row>
    <row r="6" spans="1:21" ht="21" customHeight="1">
      <c r="A6" s="161" t="s">
        <v>14</v>
      </c>
      <c r="B6" s="163" t="s">
        <v>16</v>
      </c>
      <c r="C6" s="165" t="s">
        <v>69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7"/>
      <c r="R6" s="168" t="s">
        <v>68</v>
      </c>
      <c r="S6" s="171" t="s">
        <v>17</v>
      </c>
    </row>
    <row r="7" spans="1:21" ht="21" customHeight="1">
      <c r="A7" s="161"/>
      <c r="B7" s="164"/>
      <c r="C7" s="7">
        <v>4</v>
      </c>
      <c r="D7" s="7">
        <v>5</v>
      </c>
      <c r="E7" s="7">
        <v>6</v>
      </c>
      <c r="F7" s="7">
        <v>7</v>
      </c>
      <c r="G7" s="7">
        <v>8</v>
      </c>
      <c r="H7" s="7">
        <v>9</v>
      </c>
      <c r="I7" s="7">
        <v>10</v>
      </c>
      <c r="J7" s="7">
        <v>11</v>
      </c>
      <c r="K7" s="7">
        <v>12</v>
      </c>
      <c r="L7" s="7">
        <v>1</v>
      </c>
      <c r="M7" s="7">
        <v>2</v>
      </c>
      <c r="N7" s="7">
        <v>3</v>
      </c>
      <c r="O7" s="7" t="s">
        <v>10</v>
      </c>
      <c r="P7" s="7" t="s">
        <v>11</v>
      </c>
      <c r="Q7" s="7" t="s">
        <v>12</v>
      </c>
      <c r="R7" s="169"/>
      <c r="S7" s="172"/>
    </row>
    <row r="8" spans="1:21" ht="14.45" customHeight="1">
      <c r="A8" s="161"/>
      <c r="B8" s="110" t="s">
        <v>18</v>
      </c>
      <c r="C8" s="111">
        <v>100</v>
      </c>
      <c r="D8" s="30">
        <v>99</v>
      </c>
      <c r="E8" s="111">
        <v>96</v>
      </c>
      <c r="F8" s="111">
        <v>98</v>
      </c>
      <c r="G8" s="111">
        <v>97</v>
      </c>
      <c r="H8" s="111">
        <v>97</v>
      </c>
      <c r="I8" s="111">
        <v>97</v>
      </c>
      <c r="J8" s="111">
        <v>99</v>
      </c>
      <c r="K8" s="111">
        <v>99</v>
      </c>
      <c r="L8" s="111">
        <v>100</v>
      </c>
      <c r="M8" s="200">
        <v>98</v>
      </c>
      <c r="N8" s="111"/>
      <c r="O8" s="111">
        <f>MAX(C8:N8)</f>
        <v>100</v>
      </c>
      <c r="P8" s="111">
        <f>MIN(C8:N8)</f>
        <v>96</v>
      </c>
      <c r="Q8" s="111">
        <f>AVERAGE(C8:N8)</f>
        <v>98.181818181818187</v>
      </c>
      <c r="R8" s="37">
        <v>100</v>
      </c>
      <c r="S8" s="112">
        <f>RANK(Q8,$Q$8:$Q$14,0)</f>
        <v>5</v>
      </c>
    </row>
    <row r="9" spans="1:21">
      <c r="A9" s="161"/>
      <c r="B9" s="113" t="s">
        <v>19</v>
      </c>
      <c r="C9" s="30">
        <v>98</v>
      </c>
      <c r="D9" s="30">
        <v>98</v>
      </c>
      <c r="E9" s="30">
        <v>99</v>
      </c>
      <c r="F9" s="30">
        <v>99</v>
      </c>
      <c r="G9" s="30">
        <v>100</v>
      </c>
      <c r="H9" s="30">
        <v>99</v>
      </c>
      <c r="I9" s="30">
        <v>99</v>
      </c>
      <c r="J9" s="30">
        <v>98</v>
      </c>
      <c r="K9" s="30">
        <v>100</v>
      </c>
      <c r="L9" s="30">
        <v>99</v>
      </c>
      <c r="M9" s="201">
        <v>99</v>
      </c>
      <c r="N9" s="30"/>
      <c r="O9" s="30">
        <f t="shared" ref="O9:O14" si="0">MAX(C9:N9)</f>
        <v>100</v>
      </c>
      <c r="P9" s="30">
        <f t="shared" ref="P9:P14" si="1">MIN(C9:N9)</f>
        <v>98</v>
      </c>
      <c r="Q9" s="30">
        <f t="shared" ref="Q9:Q14" si="2">AVERAGE(C9:N9)</f>
        <v>98.909090909090907</v>
      </c>
      <c r="R9" s="39">
        <v>100</v>
      </c>
      <c r="S9" s="114">
        <f t="shared" ref="S9:S14" si="3">RANK(Q9,$Q$8:$Q$14,0)</f>
        <v>2</v>
      </c>
    </row>
    <row r="10" spans="1:21">
      <c r="A10" s="161"/>
      <c r="B10" s="113" t="s">
        <v>20</v>
      </c>
      <c r="C10" s="30">
        <v>100</v>
      </c>
      <c r="D10" s="30">
        <v>98</v>
      </c>
      <c r="E10" s="30">
        <v>100</v>
      </c>
      <c r="F10" s="30">
        <v>97</v>
      </c>
      <c r="G10" s="30">
        <v>100</v>
      </c>
      <c r="H10" s="30">
        <v>98</v>
      </c>
      <c r="I10" s="30">
        <v>99</v>
      </c>
      <c r="J10" s="30">
        <v>99</v>
      </c>
      <c r="K10" s="30">
        <v>99</v>
      </c>
      <c r="L10" s="30">
        <v>100</v>
      </c>
      <c r="M10" s="201">
        <v>100</v>
      </c>
      <c r="N10" s="30"/>
      <c r="O10" s="30">
        <f t="shared" si="0"/>
        <v>100</v>
      </c>
      <c r="P10" s="30">
        <f t="shared" si="1"/>
        <v>97</v>
      </c>
      <c r="Q10" s="30">
        <f t="shared" si="2"/>
        <v>99.090909090909093</v>
      </c>
      <c r="R10" s="39">
        <v>100</v>
      </c>
      <c r="S10" s="114">
        <f t="shared" si="3"/>
        <v>1</v>
      </c>
    </row>
    <row r="11" spans="1:21">
      <c r="A11" s="161"/>
      <c r="B11" s="113" t="s">
        <v>21</v>
      </c>
      <c r="C11" s="30">
        <v>97</v>
      </c>
      <c r="D11" s="30">
        <v>96</v>
      </c>
      <c r="E11" s="30">
        <v>99</v>
      </c>
      <c r="F11" s="30">
        <v>97</v>
      </c>
      <c r="G11" s="30">
        <v>98</v>
      </c>
      <c r="H11" s="30">
        <v>98</v>
      </c>
      <c r="I11" s="30">
        <v>99</v>
      </c>
      <c r="J11" s="30">
        <v>100</v>
      </c>
      <c r="K11" s="30">
        <v>98</v>
      </c>
      <c r="L11" s="30">
        <v>98</v>
      </c>
      <c r="M11" s="201">
        <v>100</v>
      </c>
      <c r="N11" s="30"/>
      <c r="O11" s="30">
        <f t="shared" si="0"/>
        <v>100</v>
      </c>
      <c r="P11" s="30">
        <f t="shared" si="1"/>
        <v>96</v>
      </c>
      <c r="Q11" s="30">
        <f t="shared" si="2"/>
        <v>98.181818181818187</v>
      </c>
      <c r="R11" s="39">
        <v>100</v>
      </c>
      <c r="S11" s="114">
        <f t="shared" si="3"/>
        <v>5</v>
      </c>
    </row>
    <row r="12" spans="1:21">
      <c r="A12" s="161"/>
      <c r="B12" s="113" t="s">
        <v>22</v>
      </c>
      <c r="C12" s="30">
        <v>97</v>
      </c>
      <c r="D12" s="30">
        <v>98</v>
      </c>
      <c r="E12" s="30">
        <v>98</v>
      </c>
      <c r="F12" s="30">
        <v>99</v>
      </c>
      <c r="G12" s="30">
        <v>99</v>
      </c>
      <c r="H12" s="30">
        <v>97</v>
      </c>
      <c r="I12" s="30">
        <v>98</v>
      </c>
      <c r="J12" s="30">
        <v>99</v>
      </c>
      <c r="K12" s="30">
        <v>97</v>
      </c>
      <c r="L12" s="30">
        <v>98</v>
      </c>
      <c r="M12" s="201">
        <v>97</v>
      </c>
      <c r="N12" s="30"/>
      <c r="O12" s="30">
        <f t="shared" si="0"/>
        <v>99</v>
      </c>
      <c r="P12" s="30">
        <f t="shared" si="1"/>
        <v>97</v>
      </c>
      <c r="Q12" s="30">
        <f t="shared" si="2"/>
        <v>97.909090909090907</v>
      </c>
      <c r="R12" s="39">
        <v>100</v>
      </c>
      <c r="S12" s="114">
        <f t="shared" si="3"/>
        <v>7</v>
      </c>
    </row>
    <row r="13" spans="1:21">
      <c r="A13" s="161"/>
      <c r="B13" s="115" t="s">
        <v>23</v>
      </c>
      <c r="C13" s="30">
        <v>100</v>
      </c>
      <c r="D13" s="30">
        <v>96</v>
      </c>
      <c r="E13" s="30">
        <v>99</v>
      </c>
      <c r="F13" s="30">
        <v>99</v>
      </c>
      <c r="G13" s="30">
        <v>100</v>
      </c>
      <c r="H13" s="30">
        <v>98</v>
      </c>
      <c r="I13" s="30">
        <v>99</v>
      </c>
      <c r="J13" s="30">
        <v>98</v>
      </c>
      <c r="K13" s="30">
        <v>99</v>
      </c>
      <c r="L13" s="30">
        <v>100</v>
      </c>
      <c r="M13" s="30">
        <v>100</v>
      </c>
      <c r="N13" s="30"/>
      <c r="O13" s="30">
        <f t="shared" si="0"/>
        <v>100</v>
      </c>
      <c r="P13" s="30">
        <f t="shared" si="1"/>
        <v>96</v>
      </c>
      <c r="Q13" s="30">
        <f t="shared" si="2"/>
        <v>98.909090909090907</v>
      </c>
      <c r="R13" s="39">
        <v>100</v>
      </c>
      <c r="S13" s="114">
        <f t="shared" si="3"/>
        <v>2</v>
      </c>
    </row>
    <row r="14" spans="1:21">
      <c r="A14" s="162"/>
      <c r="B14" s="116" t="s">
        <v>24</v>
      </c>
      <c r="C14" s="33">
        <v>98</v>
      </c>
      <c r="D14" s="33">
        <v>98</v>
      </c>
      <c r="E14" s="33">
        <v>96</v>
      </c>
      <c r="F14" s="33">
        <v>99</v>
      </c>
      <c r="G14" s="33">
        <v>99</v>
      </c>
      <c r="H14" s="33">
        <v>100</v>
      </c>
      <c r="I14" s="33">
        <v>98</v>
      </c>
      <c r="J14" s="33">
        <v>100</v>
      </c>
      <c r="K14" s="33">
        <v>99</v>
      </c>
      <c r="L14" s="33">
        <v>100</v>
      </c>
      <c r="M14" s="33">
        <v>100</v>
      </c>
      <c r="N14" s="33"/>
      <c r="O14" s="33">
        <f t="shared" si="0"/>
        <v>100</v>
      </c>
      <c r="P14" s="33">
        <f t="shared" si="1"/>
        <v>96</v>
      </c>
      <c r="Q14" s="33">
        <f t="shared" si="2"/>
        <v>98.818181818181813</v>
      </c>
      <c r="R14" s="117">
        <v>100</v>
      </c>
      <c r="S14" s="118">
        <f t="shared" si="3"/>
        <v>4</v>
      </c>
    </row>
    <row r="15" spans="1:21" ht="15" customHeight="1">
      <c r="A15" s="170" t="s">
        <v>54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</row>
    <row r="37" spans="1:18" ht="18.75">
      <c r="A37" s="160" t="s">
        <v>15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F13" sqref="F13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81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/>
    <row r="4" spans="1:14" ht="18.75">
      <c r="C4" s="185" t="s">
        <v>52</v>
      </c>
      <c r="D4" s="185"/>
      <c r="E4" s="185"/>
      <c r="F4" s="185"/>
      <c r="G4" s="185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0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0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100</v>
      </c>
    </row>
    <row r="10" spans="1:14" s="60" customFormat="1" ht="15.75" customHeight="1">
      <c r="A10" s="198" t="s">
        <v>32</v>
      </c>
      <c r="B10" s="198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40"/>
      <c r="C13" s="141"/>
      <c r="D13" s="134"/>
      <c r="E13" s="64" t="s">
        <v>60</v>
      </c>
      <c r="F13" s="147"/>
      <c r="G13" s="148"/>
      <c r="H13" s="87"/>
      <c r="I13" s="63"/>
      <c r="J13" s="63"/>
      <c r="K13" s="63"/>
      <c r="L13" s="63"/>
      <c r="M13" s="63"/>
      <c r="N13" s="63"/>
    </row>
    <row r="14" spans="1:14" ht="21" customHeight="1">
      <c r="A14" s="195" t="s">
        <v>33</v>
      </c>
      <c r="B14" s="196"/>
      <c r="C14" s="197"/>
      <c r="D14" s="57">
        <f>COUNTA(D13)</f>
        <v>0</v>
      </c>
      <c r="E14" s="70"/>
      <c r="F14" s="75"/>
      <c r="G14" s="92"/>
      <c r="H14" s="73"/>
    </row>
    <row r="15" spans="1:14" ht="150" customHeight="1">
      <c r="A15" s="124" t="s">
        <v>42</v>
      </c>
      <c r="B15" s="140"/>
      <c r="C15" s="141"/>
      <c r="D15" s="134"/>
      <c r="E15" s="64" t="s">
        <v>60</v>
      </c>
      <c r="F15" s="150"/>
      <c r="G15" s="148"/>
      <c r="H15" s="66"/>
    </row>
    <row r="16" spans="1:14" ht="21" customHeight="1">
      <c r="A16" s="195" t="s">
        <v>37</v>
      </c>
      <c r="B16" s="196"/>
      <c r="C16" s="197"/>
      <c r="D16" s="57">
        <f>COUNTA(D15:D15)</f>
        <v>0</v>
      </c>
      <c r="E16" s="70"/>
      <c r="F16" s="75"/>
      <c r="G16" s="92"/>
      <c r="H16" s="119"/>
    </row>
    <row r="17" spans="1:8" ht="150" customHeight="1">
      <c r="A17" s="101" t="s">
        <v>39</v>
      </c>
      <c r="B17" s="130"/>
      <c r="C17" s="127"/>
      <c r="D17" s="127"/>
      <c r="E17" s="64" t="s">
        <v>60</v>
      </c>
      <c r="F17" s="152"/>
      <c r="G17" s="148"/>
      <c r="H17" s="66"/>
    </row>
    <row r="18" spans="1:8" ht="21" customHeight="1">
      <c r="A18" s="195" t="s">
        <v>36</v>
      </c>
      <c r="B18" s="196"/>
      <c r="C18" s="197"/>
      <c r="D18" s="57">
        <f>COUNTA(D17)</f>
        <v>0</v>
      </c>
      <c r="E18" s="70"/>
      <c r="F18" s="75"/>
      <c r="G18" s="92"/>
      <c r="H18" s="73"/>
    </row>
    <row r="19" spans="1:8" ht="150" customHeight="1">
      <c r="A19" s="86" t="s">
        <v>40</v>
      </c>
      <c r="B19" s="67"/>
      <c r="C19" s="129"/>
      <c r="D19" s="129"/>
      <c r="E19" s="64" t="s">
        <v>60</v>
      </c>
      <c r="F19" s="150"/>
      <c r="G19" s="100"/>
      <c r="H19" s="66"/>
    </row>
    <row r="20" spans="1:8" ht="21" customHeight="1">
      <c r="A20" s="195" t="s">
        <v>35</v>
      </c>
      <c r="B20" s="196"/>
      <c r="C20" s="197"/>
      <c r="D20" s="57">
        <f>COUNTA(D19)</f>
        <v>0</v>
      </c>
      <c r="E20" s="70"/>
      <c r="F20" s="71"/>
      <c r="G20" s="72"/>
      <c r="H20" s="73"/>
    </row>
    <row r="21" spans="1:8" ht="150" customHeight="1">
      <c r="A21" s="79" t="s">
        <v>41</v>
      </c>
      <c r="B21" s="105"/>
      <c r="C21" s="81"/>
      <c r="D21" s="81"/>
      <c r="E21" s="64" t="s">
        <v>60</v>
      </c>
      <c r="F21" s="94"/>
      <c r="G21" s="100"/>
      <c r="H21" s="91"/>
    </row>
    <row r="22" spans="1:8" ht="21" customHeight="1">
      <c r="A22" s="195" t="s">
        <v>34</v>
      </c>
      <c r="B22" s="196"/>
      <c r="C22" s="197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W15" sqref="W15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59" t="s">
        <v>0</v>
      </c>
      <c r="B1" s="159"/>
      <c r="C1" s="159"/>
      <c r="D1" s="159"/>
      <c r="E1" s="159"/>
      <c r="F1" s="159"/>
      <c r="G1" s="159"/>
      <c r="H1" s="4"/>
      <c r="N1" s="4"/>
      <c r="P1" s="4" t="s">
        <v>67</v>
      </c>
      <c r="Q1" s="4"/>
      <c r="R1" s="4"/>
      <c r="S1" s="4"/>
    </row>
    <row r="2" spans="1:19" s="1" customFormat="1" ht="15">
      <c r="A2" s="159" t="s">
        <v>1</v>
      </c>
      <c r="B2" s="159"/>
      <c r="C2" s="159"/>
      <c r="D2" s="159"/>
      <c r="E2" s="159"/>
      <c r="F2" s="159"/>
      <c r="G2" s="159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58" t="s">
        <v>56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ht="18.75">
      <c r="A5" s="26" t="s">
        <v>59</v>
      </c>
      <c r="B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8.75">
      <c r="A6" s="21"/>
      <c r="B6" s="25" t="s">
        <v>58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18.75">
      <c r="A7" s="21"/>
      <c r="B7" s="25" t="s">
        <v>57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ht="7.5" customHeight="1">
      <c r="A8" s="6"/>
      <c r="B8" s="6"/>
      <c r="C8" s="6"/>
      <c r="D8" s="6"/>
      <c r="E8" s="6"/>
      <c r="F8" s="6"/>
      <c r="G8" s="6"/>
    </row>
    <row r="9" spans="1:19" ht="21" customHeight="1">
      <c r="A9" s="161" t="s">
        <v>55</v>
      </c>
      <c r="B9" s="163" t="s">
        <v>16</v>
      </c>
      <c r="C9" s="165" t="s">
        <v>63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7"/>
      <c r="R9" s="168" t="s">
        <v>68</v>
      </c>
      <c r="S9" s="23"/>
    </row>
    <row r="10" spans="1:19" ht="21" customHeight="1">
      <c r="A10" s="161"/>
      <c r="B10" s="164"/>
      <c r="C10" s="7">
        <v>4</v>
      </c>
      <c r="D10" s="7">
        <v>5</v>
      </c>
      <c r="E10" s="7">
        <v>6</v>
      </c>
      <c r="F10" s="7">
        <v>7</v>
      </c>
      <c r="G10" s="7">
        <v>8</v>
      </c>
      <c r="H10" s="7">
        <v>9</v>
      </c>
      <c r="I10" s="7">
        <v>10</v>
      </c>
      <c r="J10" s="7">
        <v>11</v>
      </c>
      <c r="K10" s="7">
        <v>12</v>
      </c>
      <c r="L10" s="7">
        <v>1</v>
      </c>
      <c r="M10" s="7">
        <v>2</v>
      </c>
      <c r="N10" s="7">
        <v>3</v>
      </c>
      <c r="O10" s="7" t="s">
        <v>10</v>
      </c>
      <c r="P10" s="7" t="s">
        <v>11</v>
      </c>
      <c r="Q10" s="24" t="s">
        <v>31</v>
      </c>
      <c r="R10" s="169"/>
      <c r="S10" s="23"/>
    </row>
    <row r="11" spans="1:19" ht="14.45" customHeight="1">
      <c r="A11" s="161"/>
      <c r="B11" s="8" t="s">
        <v>18</v>
      </c>
      <c r="C11" s="36">
        <v>0</v>
      </c>
      <c r="D11" s="38">
        <v>1</v>
      </c>
      <c r="E11" s="36">
        <v>4</v>
      </c>
      <c r="F11" s="36">
        <v>2</v>
      </c>
      <c r="G11" s="36">
        <v>3</v>
      </c>
      <c r="H11" s="36">
        <v>3</v>
      </c>
      <c r="I11" s="36">
        <v>3</v>
      </c>
      <c r="J11" s="36">
        <v>1</v>
      </c>
      <c r="K11" s="36">
        <v>1</v>
      </c>
      <c r="L11" s="36">
        <v>0</v>
      </c>
      <c r="M11" s="36">
        <v>1</v>
      </c>
      <c r="N11" s="36">
        <v>0</v>
      </c>
      <c r="O11" s="36">
        <v>0</v>
      </c>
      <c r="P11" s="36">
        <v>0</v>
      </c>
      <c r="Q11" s="40">
        <f t="shared" ref="Q11:Q17" si="0">SUM(C11:N11)</f>
        <v>19</v>
      </c>
      <c r="R11" s="40">
        <v>0</v>
      </c>
      <c r="S11" s="22"/>
    </row>
    <row r="12" spans="1:19">
      <c r="A12" s="161"/>
      <c r="B12" s="9" t="s">
        <v>19</v>
      </c>
      <c r="C12" s="38">
        <v>2</v>
      </c>
      <c r="D12" s="38">
        <v>2</v>
      </c>
      <c r="E12" s="38">
        <v>1</v>
      </c>
      <c r="F12" s="38">
        <v>1</v>
      </c>
      <c r="G12" s="38">
        <v>0</v>
      </c>
      <c r="H12" s="38">
        <v>1</v>
      </c>
      <c r="I12" s="38">
        <v>1</v>
      </c>
      <c r="J12" s="38">
        <v>2</v>
      </c>
      <c r="K12" s="38">
        <v>0</v>
      </c>
      <c r="L12" s="38">
        <v>1</v>
      </c>
      <c r="M12" s="38">
        <v>1</v>
      </c>
      <c r="N12" s="38">
        <v>0</v>
      </c>
      <c r="O12" s="38">
        <v>0</v>
      </c>
      <c r="P12" s="38">
        <v>0</v>
      </c>
      <c r="Q12" s="41">
        <f t="shared" si="0"/>
        <v>12</v>
      </c>
      <c r="R12" s="41">
        <v>0</v>
      </c>
      <c r="S12" s="22"/>
    </row>
    <row r="13" spans="1:19">
      <c r="A13" s="161"/>
      <c r="B13" s="9" t="s">
        <v>20</v>
      </c>
      <c r="C13" s="38">
        <v>0</v>
      </c>
      <c r="D13" s="38">
        <v>2</v>
      </c>
      <c r="E13" s="38">
        <v>0</v>
      </c>
      <c r="F13" s="38">
        <v>3</v>
      </c>
      <c r="G13" s="38">
        <v>0</v>
      </c>
      <c r="H13" s="38">
        <v>2</v>
      </c>
      <c r="I13" s="38">
        <v>1</v>
      </c>
      <c r="J13" s="38">
        <v>1</v>
      </c>
      <c r="K13" s="38">
        <v>1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41">
        <f t="shared" si="0"/>
        <v>10</v>
      </c>
      <c r="R13" s="41">
        <v>0</v>
      </c>
      <c r="S13" s="22"/>
    </row>
    <row r="14" spans="1:19">
      <c r="A14" s="161"/>
      <c r="B14" s="9" t="s">
        <v>21</v>
      </c>
      <c r="C14" s="38">
        <v>3</v>
      </c>
      <c r="D14" s="38">
        <v>4</v>
      </c>
      <c r="E14" s="38">
        <v>1</v>
      </c>
      <c r="F14" s="38">
        <v>3</v>
      </c>
      <c r="G14" s="38">
        <v>2</v>
      </c>
      <c r="H14" s="38">
        <v>2</v>
      </c>
      <c r="I14" s="38">
        <v>1</v>
      </c>
      <c r="J14" s="38">
        <v>0</v>
      </c>
      <c r="K14" s="38">
        <v>2</v>
      </c>
      <c r="L14" s="38">
        <v>2</v>
      </c>
      <c r="M14" s="38">
        <v>0</v>
      </c>
      <c r="N14" s="38">
        <v>0</v>
      </c>
      <c r="O14" s="38">
        <v>0</v>
      </c>
      <c r="P14" s="38">
        <v>0</v>
      </c>
      <c r="Q14" s="41">
        <f t="shared" si="0"/>
        <v>20</v>
      </c>
      <c r="R14" s="41">
        <v>0</v>
      </c>
      <c r="S14" s="22"/>
    </row>
    <row r="15" spans="1:19">
      <c r="A15" s="161"/>
      <c r="B15" s="9" t="s">
        <v>22</v>
      </c>
      <c r="C15" s="38">
        <v>3</v>
      </c>
      <c r="D15" s="38">
        <v>2</v>
      </c>
      <c r="E15" s="38">
        <v>2</v>
      </c>
      <c r="F15" s="38">
        <v>1</v>
      </c>
      <c r="G15" s="38">
        <v>1</v>
      </c>
      <c r="H15" s="38">
        <v>2</v>
      </c>
      <c r="I15" s="38">
        <v>2</v>
      </c>
      <c r="J15" s="38">
        <v>1</v>
      </c>
      <c r="K15" s="38">
        <v>3</v>
      </c>
      <c r="L15" s="38">
        <v>2</v>
      </c>
      <c r="M15" s="38">
        <v>2</v>
      </c>
      <c r="N15" s="38">
        <v>0</v>
      </c>
      <c r="O15" s="38">
        <v>0</v>
      </c>
      <c r="P15" s="38">
        <v>0</v>
      </c>
      <c r="Q15" s="41">
        <f t="shared" si="0"/>
        <v>21</v>
      </c>
      <c r="R15" s="41">
        <v>0</v>
      </c>
      <c r="S15" s="22"/>
    </row>
    <row r="16" spans="1:19">
      <c r="A16" s="161"/>
      <c r="B16" s="9" t="s">
        <v>23</v>
      </c>
      <c r="C16" s="38">
        <v>0</v>
      </c>
      <c r="D16" s="38">
        <v>4</v>
      </c>
      <c r="E16" s="38">
        <v>1</v>
      </c>
      <c r="F16" s="38">
        <v>1</v>
      </c>
      <c r="G16" s="38">
        <v>0</v>
      </c>
      <c r="H16" s="38">
        <v>2</v>
      </c>
      <c r="I16" s="38">
        <v>1</v>
      </c>
      <c r="J16" s="38">
        <v>2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41">
        <f t="shared" si="0"/>
        <v>11</v>
      </c>
      <c r="R16" s="41">
        <v>0</v>
      </c>
      <c r="S16" s="22"/>
    </row>
    <row r="17" spans="1:19">
      <c r="A17" s="161"/>
      <c r="B17" s="19" t="s">
        <v>24</v>
      </c>
      <c r="C17" s="120">
        <v>2</v>
      </c>
      <c r="D17" s="120">
        <v>2</v>
      </c>
      <c r="E17" s="120">
        <v>4</v>
      </c>
      <c r="F17" s="120">
        <v>1</v>
      </c>
      <c r="G17" s="120">
        <v>1</v>
      </c>
      <c r="H17" s="120">
        <v>0</v>
      </c>
      <c r="I17" s="120">
        <v>2</v>
      </c>
      <c r="J17" s="120">
        <v>0</v>
      </c>
      <c r="K17" s="120">
        <v>1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41">
        <f t="shared" si="0"/>
        <v>13</v>
      </c>
      <c r="R17" s="121">
        <v>0</v>
      </c>
      <c r="S17" s="22"/>
    </row>
    <row r="39" spans="1:18" ht="18.75">
      <c r="A39" s="160" t="s">
        <v>15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M20" sqref="AM20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BI1" s="173" t="s">
        <v>67</v>
      </c>
      <c r="BJ1" s="173"/>
      <c r="BK1" s="173"/>
      <c r="BL1" s="173"/>
      <c r="BM1" s="173"/>
      <c r="BN1" s="173"/>
      <c r="BO1" s="173"/>
    </row>
    <row r="2" spans="1:67" s="1" customFormat="1" ht="15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BI2" s="173" t="s">
        <v>62</v>
      </c>
      <c r="BJ2" s="173"/>
      <c r="BK2" s="173"/>
      <c r="BL2" s="173"/>
      <c r="BM2" s="173"/>
      <c r="BN2" s="173"/>
      <c r="BO2" s="173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58" t="s">
        <v>66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0" customFormat="1" ht="14.25" customHeight="1">
      <c r="A6" s="161" t="s">
        <v>14</v>
      </c>
      <c r="B6" s="182" t="s">
        <v>16</v>
      </c>
      <c r="C6" s="176" t="s">
        <v>61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8"/>
    </row>
    <row r="7" spans="1:67" s="10" customFormat="1" ht="14.45" customHeight="1">
      <c r="A7" s="161"/>
      <c r="B7" s="182"/>
      <c r="C7" s="174">
        <v>4</v>
      </c>
      <c r="D7" s="175"/>
      <c r="E7" s="175"/>
      <c r="F7" s="175"/>
      <c r="G7" s="181"/>
      <c r="H7" s="174">
        <v>5</v>
      </c>
      <c r="I7" s="175"/>
      <c r="J7" s="175"/>
      <c r="K7" s="175"/>
      <c r="L7" s="181"/>
      <c r="M7" s="174">
        <v>6</v>
      </c>
      <c r="N7" s="175"/>
      <c r="O7" s="175"/>
      <c r="P7" s="175"/>
      <c r="Q7" s="181"/>
      <c r="R7" s="174">
        <v>7</v>
      </c>
      <c r="S7" s="175"/>
      <c r="T7" s="175"/>
      <c r="U7" s="175"/>
      <c r="V7" s="181"/>
      <c r="W7" s="174">
        <v>8</v>
      </c>
      <c r="X7" s="175"/>
      <c r="Y7" s="175"/>
      <c r="Z7" s="175"/>
      <c r="AA7" s="181"/>
      <c r="AB7" s="175">
        <v>9</v>
      </c>
      <c r="AC7" s="175"/>
      <c r="AD7" s="175"/>
      <c r="AE7" s="175"/>
      <c r="AF7" s="181"/>
      <c r="AG7" s="174">
        <v>10</v>
      </c>
      <c r="AH7" s="175"/>
      <c r="AI7" s="175"/>
      <c r="AJ7" s="175"/>
      <c r="AK7" s="181"/>
      <c r="AL7" s="174">
        <v>11</v>
      </c>
      <c r="AM7" s="175"/>
      <c r="AN7" s="175"/>
      <c r="AO7" s="175"/>
      <c r="AP7" s="181"/>
      <c r="AQ7" s="174">
        <v>12</v>
      </c>
      <c r="AR7" s="175"/>
      <c r="AS7" s="175"/>
      <c r="AT7" s="175"/>
      <c r="AU7" s="175"/>
      <c r="AV7" s="174">
        <v>1</v>
      </c>
      <c r="AW7" s="175"/>
      <c r="AX7" s="175"/>
      <c r="AY7" s="175"/>
      <c r="AZ7" s="181"/>
      <c r="BA7" s="175">
        <v>2</v>
      </c>
      <c r="BB7" s="175"/>
      <c r="BC7" s="175"/>
      <c r="BD7" s="175"/>
      <c r="BE7" s="175"/>
      <c r="BF7" s="174">
        <v>3</v>
      </c>
      <c r="BG7" s="175"/>
      <c r="BH7" s="175"/>
      <c r="BI7" s="175"/>
      <c r="BJ7" s="181"/>
      <c r="BK7" s="179" t="s">
        <v>31</v>
      </c>
      <c r="BL7" s="180"/>
      <c r="BM7" s="180"/>
      <c r="BN7" s="180"/>
      <c r="BO7" s="180"/>
    </row>
    <row r="8" spans="1:67" s="10" customFormat="1" ht="14.45" customHeight="1">
      <c r="A8" s="161"/>
      <c r="B8" s="183"/>
      <c r="C8" s="15" t="s">
        <v>26</v>
      </c>
      <c r="D8" s="11" t="s">
        <v>27</v>
      </c>
      <c r="E8" s="11" t="s">
        <v>28</v>
      </c>
      <c r="F8" s="11" t="s">
        <v>29</v>
      </c>
      <c r="G8" s="16" t="s">
        <v>30</v>
      </c>
      <c r="H8" s="15" t="s">
        <v>26</v>
      </c>
      <c r="I8" s="11" t="s">
        <v>27</v>
      </c>
      <c r="J8" s="11" t="s">
        <v>28</v>
      </c>
      <c r="K8" s="11" t="s">
        <v>29</v>
      </c>
      <c r="L8" s="16" t="s">
        <v>30</v>
      </c>
      <c r="M8" s="15" t="s">
        <v>26</v>
      </c>
      <c r="N8" s="11" t="s">
        <v>27</v>
      </c>
      <c r="O8" s="11" t="s">
        <v>28</v>
      </c>
      <c r="P8" s="11" t="s">
        <v>29</v>
      </c>
      <c r="Q8" s="16" t="s">
        <v>30</v>
      </c>
      <c r="R8" s="15" t="s">
        <v>26</v>
      </c>
      <c r="S8" s="11" t="s">
        <v>27</v>
      </c>
      <c r="T8" s="11" t="s">
        <v>28</v>
      </c>
      <c r="U8" s="11" t="s">
        <v>29</v>
      </c>
      <c r="V8" s="16" t="s">
        <v>30</v>
      </c>
      <c r="W8" s="15" t="s">
        <v>26</v>
      </c>
      <c r="X8" s="11" t="s">
        <v>27</v>
      </c>
      <c r="Y8" s="11" t="s">
        <v>28</v>
      </c>
      <c r="Z8" s="11" t="s">
        <v>29</v>
      </c>
      <c r="AA8" s="16" t="s">
        <v>30</v>
      </c>
      <c r="AB8" s="14" t="s">
        <v>26</v>
      </c>
      <c r="AC8" s="11" t="s">
        <v>27</v>
      </c>
      <c r="AD8" s="11" t="s">
        <v>28</v>
      </c>
      <c r="AE8" s="11" t="s">
        <v>29</v>
      </c>
      <c r="AF8" s="16" t="s">
        <v>30</v>
      </c>
      <c r="AG8" s="17" t="s">
        <v>26</v>
      </c>
      <c r="AH8" s="18" t="s">
        <v>27</v>
      </c>
      <c r="AI8" s="18" t="s">
        <v>28</v>
      </c>
      <c r="AJ8" s="18" t="s">
        <v>29</v>
      </c>
      <c r="AK8" s="20" t="s">
        <v>30</v>
      </c>
      <c r="AL8" s="15" t="s">
        <v>26</v>
      </c>
      <c r="AM8" s="11" t="s">
        <v>27</v>
      </c>
      <c r="AN8" s="11" t="s">
        <v>28</v>
      </c>
      <c r="AO8" s="11" t="s">
        <v>29</v>
      </c>
      <c r="AP8" s="16" t="s">
        <v>30</v>
      </c>
      <c r="AQ8" s="15" t="s">
        <v>26</v>
      </c>
      <c r="AR8" s="11" t="s">
        <v>27</v>
      </c>
      <c r="AS8" s="11" t="s">
        <v>28</v>
      </c>
      <c r="AT8" s="11" t="s">
        <v>29</v>
      </c>
      <c r="AU8" s="11" t="s">
        <v>30</v>
      </c>
      <c r="AV8" s="15" t="s">
        <v>26</v>
      </c>
      <c r="AW8" s="11" t="s">
        <v>27</v>
      </c>
      <c r="AX8" s="11" t="s">
        <v>28</v>
      </c>
      <c r="AY8" s="11" t="s">
        <v>29</v>
      </c>
      <c r="AZ8" s="16" t="s">
        <v>30</v>
      </c>
      <c r="BA8" s="14" t="s">
        <v>26</v>
      </c>
      <c r="BB8" s="11" t="s">
        <v>27</v>
      </c>
      <c r="BC8" s="11" t="s">
        <v>28</v>
      </c>
      <c r="BD8" s="11" t="s">
        <v>29</v>
      </c>
      <c r="BE8" s="11" t="s">
        <v>30</v>
      </c>
      <c r="BF8" s="15" t="s">
        <v>26</v>
      </c>
      <c r="BG8" s="11" t="s">
        <v>27</v>
      </c>
      <c r="BH8" s="11" t="s">
        <v>28</v>
      </c>
      <c r="BI8" s="11" t="s">
        <v>29</v>
      </c>
      <c r="BJ8" s="16" t="s">
        <v>30</v>
      </c>
      <c r="BK8" s="28" t="s">
        <v>26</v>
      </c>
      <c r="BL8" s="13" t="s">
        <v>27</v>
      </c>
      <c r="BM8" s="13" t="s">
        <v>28</v>
      </c>
      <c r="BN8" s="13" t="s">
        <v>29</v>
      </c>
      <c r="BO8" s="12" t="s">
        <v>30</v>
      </c>
    </row>
    <row r="9" spans="1:67" ht="14.45" customHeight="1">
      <c r="A9" s="161"/>
      <c r="B9" s="8" t="s">
        <v>18</v>
      </c>
      <c r="C9" s="43">
        <v>0</v>
      </c>
      <c r="D9" s="42">
        <v>0</v>
      </c>
      <c r="E9" s="42">
        <v>0</v>
      </c>
      <c r="F9" s="42">
        <v>0</v>
      </c>
      <c r="G9" s="42">
        <v>0</v>
      </c>
      <c r="H9" s="43">
        <v>0</v>
      </c>
      <c r="I9" s="42">
        <v>0</v>
      </c>
      <c r="J9" s="42">
        <v>0</v>
      </c>
      <c r="K9" s="42">
        <v>1</v>
      </c>
      <c r="L9" s="42">
        <v>0</v>
      </c>
      <c r="M9" s="43">
        <v>2</v>
      </c>
      <c r="N9" s="42">
        <v>0</v>
      </c>
      <c r="O9" s="42">
        <v>0</v>
      </c>
      <c r="P9" s="42">
        <v>2</v>
      </c>
      <c r="Q9" s="42">
        <v>0</v>
      </c>
      <c r="R9" s="43">
        <v>0</v>
      </c>
      <c r="S9" s="42">
        <v>1</v>
      </c>
      <c r="T9" s="42">
        <v>1</v>
      </c>
      <c r="U9" s="42">
        <v>0</v>
      </c>
      <c r="V9" s="42">
        <v>0</v>
      </c>
      <c r="W9" s="43">
        <v>1</v>
      </c>
      <c r="X9" s="42">
        <v>0</v>
      </c>
      <c r="Y9" s="42">
        <v>1</v>
      </c>
      <c r="Z9" s="42">
        <v>1</v>
      </c>
      <c r="AA9" s="42">
        <v>0</v>
      </c>
      <c r="AB9" s="43">
        <v>0</v>
      </c>
      <c r="AC9" s="42">
        <v>3</v>
      </c>
      <c r="AD9" s="42">
        <v>0</v>
      </c>
      <c r="AE9" s="42">
        <v>0</v>
      </c>
      <c r="AF9" s="42">
        <v>0</v>
      </c>
      <c r="AG9" s="43">
        <v>0</v>
      </c>
      <c r="AH9" s="42">
        <v>2</v>
      </c>
      <c r="AI9" s="42">
        <v>1</v>
      </c>
      <c r="AJ9" s="42">
        <v>0</v>
      </c>
      <c r="AK9" s="42">
        <v>0</v>
      </c>
      <c r="AL9" s="43">
        <v>0</v>
      </c>
      <c r="AM9" s="42">
        <v>1</v>
      </c>
      <c r="AN9" s="42">
        <v>0</v>
      </c>
      <c r="AO9" s="42">
        <v>0</v>
      </c>
      <c r="AP9" s="42">
        <v>0</v>
      </c>
      <c r="AQ9" s="43">
        <v>0</v>
      </c>
      <c r="AR9" s="42">
        <v>0</v>
      </c>
      <c r="AS9" s="42">
        <v>1</v>
      </c>
      <c r="AT9" s="42">
        <v>0</v>
      </c>
      <c r="AU9" s="42">
        <v>0</v>
      </c>
      <c r="AV9" s="43">
        <v>0</v>
      </c>
      <c r="AW9" s="42">
        <v>0</v>
      </c>
      <c r="AX9" s="42">
        <v>1</v>
      </c>
      <c r="AY9" s="42">
        <v>0</v>
      </c>
      <c r="AZ9" s="42">
        <v>0</v>
      </c>
      <c r="BA9" s="43">
        <v>0</v>
      </c>
      <c r="BB9" s="42">
        <v>0</v>
      </c>
      <c r="BC9" s="42">
        <v>0</v>
      </c>
      <c r="BD9" s="42">
        <v>0</v>
      </c>
      <c r="BE9" s="42">
        <v>0</v>
      </c>
      <c r="BF9" s="43">
        <v>0</v>
      </c>
      <c r="BG9" s="42">
        <v>0</v>
      </c>
      <c r="BH9" s="42">
        <v>0</v>
      </c>
      <c r="BI9" s="42">
        <v>0</v>
      </c>
      <c r="BJ9" s="42">
        <v>0</v>
      </c>
      <c r="BK9" s="31">
        <f t="shared" ref="BK9:BK15" si="0">C9+H9+M9+R9+W9+AB9+AG9+AL9+AQ9+AV9+BA9+BF9</f>
        <v>3</v>
      </c>
      <c r="BL9" s="29">
        <f>D9+I9+N9+S9+X9+AC9+AH9+AM9+AR9+AW9+BB9+BG9</f>
        <v>7</v>
      </c>
      <c r="BM9" s="29">
        <f>E9+J9+O9+T9+Y9+AD9+AI9+AN9+AS9+AX9+BC9+BH9</f>
        <v>5</v>
      </c>
      <c r="BN9" s="29">
        <f>F9+K9+P9+U9+Z9+AE9+AJ9+AO9+AT9+AY9+BD9+BI9</f>
        <v>4</v>
      </c>
      <c r="BO9" s="29">
        <f>G9+L9+Q9+V9+AA9+AF9+AK9+AP9+AU9+AZ9+BE9+BJ9</f>
        <v>0</v>
      </c>
    </row>
    <row r="10" spans="1:67">
      <c r="A10" s="161"/>
      <c r="B10" s="9" t="s">
        <v>19</v>
      </c>
      <c r="C10" s="43">
        <v>0</v>
      </c>
      <c r="D10" s="42">
        <v>2</v>
      </c>
      <c r="E10" s="42">
        <v>0</v>
      </c>
      <c r="F10" s="42">
        <v>0</v>
      </c>
      <c r="G10" s="42">
        <v>0</v>
      </c>
      <c r="H10" s="43">
        <v>1</v>
      </c>
      <c r="I10" s="42">
        <v>1</v>
      </c>
      <c r="J10" s="42">
        <v>0</v>
      </c>
      <c r="K10" s="42">
        <v>0</v>
      </c>
      <c r="L10" s="42">
        <v>0</v>
      </c>
      <c r="M10" s="43">
        <v>0</v>
      </c>
      <c r="N10" s="42">
        <v>2</v>
      </c>
      <c r="O10" s="42">
        <v>0</v>
      </c>
      <c r="P10" s="42">
        <v>0</v>
      </c>
      <c r="Q10" s="42">
        <v>0</v>
      </c>
      <c r="R10" s="43">
        <v>1</v>
      </c>
      <c r="S10" s="42">
        <v>0</v>
      </c>
      <c r="T10" s="42">
        <v>0</v>
      </c>
      <c r="U10" s="42">
        <v>0</v>
      </c>
      <c r="V10" s="42">
        <v>0</v>
      </c>
      <c r="W10" s="43">
        <v>0</v>
      </c>
      <c r="X10" s="42">
        <v>0</v>
      </c>
      <c r="Y10" s="42">
        <v>0</v>
      </c>
      <c r="Z10" s="42">
        <v>0</v>
      </c>
      <c r="AA10" s="42">
        <v>0</v>
      </c>
      <c r="AB10" s="43">
        <v>0</v>
      </c>
      <c r="AC10" s="42">
        <v>0</v>
      </c>
      <c r="AD10" s="42">
        <v>1</v>
      </c>
      <c r="AE10" s="42">
        <v>0</v>
      </c>
      <c r="AF10" s="42">
        <v>0</v>
      </c>
      <c r="AG10" s="43">
        <v>0</v>
      </c>
      <c r="AH10" s="42">
        <v>1</v>
      </c>
      <c r="AI10" s="42">
        <v>0</v>
      </c>
      <c r="AJ10" s="42">
        <v>0</v>
      </c>
      <c r="AK10" s="42">
        <v>0</v>
      </c>
      <c r="AL10" s="43">
        <v>0</v>
      </c>
      <c r="AM10" s="42">
        <v>2</v>
      </c>
      <c r="AN10" s="42">
        <v>0</v>
      </c>
      <c r="AO10" s="42">
        <v>0</v>
      </c>
      <c r="AP10" s="42">
        <v>0</v>
      </c>
      <c r="AQ10" s="43">
        <v>0</v>
      </c>
      <c r="AR10" s="42">
        <v>0</v>
      </c>
      <c r="AS10" s="42">
        <v>0</v>
      </c>
      <c r="AT10" s="42">
        <v>0</v>
      </c>
      <c r="AU10" s="42">
        <v>0</v>
      </c>
      <c r="AV10" s="43">
        <v>0</v>
      </c>
      <c r="AW10" s="42">
        <v>1</v>
      </c>
      <c r="AX10" s="42">
        <v>0</v>
      </c>
      <c r="AY10" s="42">
        <v>0</v>
      </c>
      <c r="AZ10" s="42">
        <v>0</v>
      </c>
      <c r="BA10" s="43">
        <v>0</v>
      </c>
      <c r="BB10" s="42">
        <v>0</v>
      </c>
      <c r="BC10" s="42">
        <v>0</v>
      </c>
      <c r="BD10" s="42">
        <v>0</v>
      </c>
      <c r="BE10" s="42">
        <v>0</v>
      </c>
      <c r="BF10" s="43">
        <v>0</v>
      </c>
      <c r="BG10" s="42">
        <v>0</v>
      </c>
      <c r="BH10" s="42">
        <v>0</v>
      </c>
      <c r="BI10" s="42">
        <v>0</v>
      </c>
      <c r="BJ10" s="42">
        <v>0</v>
      </c>
      <c r="BK10" s="31">
        <f t="shared" si="0"/>
        <v>2</v>
      </c>
      <c r="BL10" s="32">
        <f t="shared" ref="BL10:BL15" si="1">D10+I10+N10+S10+X10+AC10+AH10+AM10+AR10+AW10+BB10+BG10</f>
        <v>9</v>
      </c>
      <c r="BM10" s="32">
        <f t="shared" ref="BM10:BM15" si="2">E10+J10+O10+T10+Y10+AD10+AI10+AN10+AS10+AX10+BC10+BH10</f>
        <v>1</v>
      </c>
      <c r="BN10" s="32">
        <f t="shared" ref="BN10:BN15" si="3">F10+K10+P10+U10+Z10+AE10+AJ10+AO10+AT10+AY10+BD10+BI10</f>
        <v>0</v>
      </c>
      <c r="BO10" s="32">
        <f t="shared" ref="BO10:BO15" si="4">G10+L10+Q10+V10+AA10+AF10+AK10+AP10+AU10+AZ10+BE10+BJ10</f>
        <v>0</v>
      </c>
    </row>
    <row r="11" spans="1:67">
      <c r="A11" s="161"/>
      <c r="B11" s="9" t="s">
        <v>20</v>
      </c>
      <c r="C11" s="43">
        <v>0</v>
      </c>
      <c r="D11" s="42">
        <v>0</v>
      </c>
      <c r="E11" s="42">
        <v>0</v>
      </c>
      <c r="F11" s="42">
        <v>0</v>
      </c>
      <c r="G11" s="42">
        <v>0</v>
      </c>
      <c r="H11" s="43">
        <v>1</v>
      </c>
      <c r="I11" s="42">
        <v>0</v>
      </c>
      <c r="J11" s="42">
        <v>0</v>
      </c>
      <c r="K11" s="42">
        <v>1</v>
      </c>
      <c r="L11" s="42">
        <v>0</v>
      </c>
      <c r="M11" s="43">
        <v>0</v>
      </c>
      <c r="N11" s="42">
        <v>0</v>
      </c>
      <c r="O11" s="42">
        <v>0</v>
      </c>
      <c r="P11" s="42">
        <v>0</v>
      </c>
      <c r="Q11" s="42">
        <v>0</v>
      </c>
      <c r="R11" s="43">
        <v>1</v>
      </c>
      <c r="S11" s="42">
        <v>1</v>
      </c>
      <c r="T11" s="42">
        <v>0</v>
      </c>
      <c r="U11" s="42">
        <v>1</v>
      </c>
      <c r="V11" s="42">
        <v>0</v>
      </c>
      <c r="W11" s="43">
        <v>0</v>
      </c>
      <c r="X11" s="42">
        <v>0</v>
      </c>
      <c r="Y11" s="42">
        <v>0</v>
      </c>
      <c r="Z11" s="42">
        <v>0</v>
      </c>
      <c r="AA11" s="42">
        <v>0</v>
      </c>
      <c r="AB11" s="43">
        <v>0</v>
      </c>
      <c r="AC11" s="42">
        <v>2</v>
      </c>
      <c r="AD11" s="42">
        <v>0</v>
      </c>
      <c r="AE11" s="42">
        <v>0</v>
      </c>
      <c r="AF11" s="42">
        <v>0</v>
      </c>
      <c r="AG11" s="43">
        <v>0</v>
      </c>
      <c r="AH11" s="42">
        <v>1</v>
      </c>
      <c r="AI11" s="42">
        <v>0</v>
      </c>
      <c r="AJ11" s="42">
        <v>0</v>
      </c>
      <c r="AK11" s="42">
        <v>0</v>
      </c>
      <c r="AL11" s="43">
        <v>0</v>
      </c>
      <c r="AM11" s="42">
        <v>0</v>
      </c>
      <c r="AN11" s="42">
        <v>1</v>
      </c>
      <c r="AO11" s="42">
        <v>0</v>
      </c>
      <c r="AP11" s="42">
        <v>0</v>
      </c>
      <c r="AQ11" s="43">
        <v>0</v>
      </c>
      <c r="AR11" s="42">
        <v>1</v>
      </c>
      <c r="AS11" s="42">
        <v>0</v>
      </c>
      <c r="AT11" s="42">
        <v>0</v>
      </c>
      <c r="AU11" s="42">
        <v>0</v>
      </c>
      <c r="AV11" s="43">
        <v>0</v>
      </c>
      <c r="AW11" s="42">
        <v>0</v>
      </c>
      <c r="AX11" s="42">
        <v>0</v>
      </c>
      <c r="AY11" s="42">
        <v>0</v>
      </c>
      <c r="AZ11" s="42">
        <v>0</v>
      </c>
      <c r="BA11" s="43">
        <v>0</v>
      </c>
      <c r="BB11" s="42">
        <v>0</v>
      </c>
      <c r="BC11" s="42">
        <v>0</v>
      </c>
      <c r="BD11" s="42">
        <v>0</v>
      </c>
      <c r="BE11" s="42">
        <v>0</v>
      </c>
      <c r="BF11" s="43">
        <v>0</v>
      </c>
      <c r="BG11" s="42">
        <v>0</v>
      </c>
      <c r="BH11" s="42">
        <v>0</v>
      </c>
      <c r="BI11" s="42">
        <v>0</v>
      </c>
      <c r="BJ11" s="42">
        <v>0</v>
      </c>
      <c r="BK11" s="31">
        <f t="shared" si="0"/>
        <v>2</v>
      </c>
      <c r="BL11" s="32">
        <f t="shared" si="1"/>
        <v>5</v>
      </c>
      <c r="BM11" s="32">
        <f t="shared" si="2"/>
        <v>1</v>
      </c>
      <c r="BN11" s="32">
        <f t="shared" si="3"/>
        <v>2</v>
      </c>
      <c r="BO11" s="32">
        <f t="shared" si="4"/>
        <v>0</v>
      </c>
    </row>
    <row r="12" spans="1:67">
      <c r="A12" s="161"/>
      <c r="B12" s="9" t="s">
        <v>21</v>
      </c>
      <c r="C12" s="43">
        <v>0</v>
      </c>
      <c r="D12" s="42">
        <v>1</v>
      </c>
      <c r="E12" s="42">
        <v>0</v>
      </c>
      <c r="F12" s="42">
        <v>2</v>
      </c>
      <c r="G12" s="42">
        <v>0</v>
      </c>
      <c r="H12" s="43">
        <v>2</v>
      </c>
      <c r="I12" s="42">
        <v>2</v>
      </c>
      <c r="J12" s="42">
        <v>0</v>
      </c>
      <c r="K12" s="42">
        <v>0</v>
      </c>
      <c r="L12" s="42">
        <v>0</v>
      </c>
      <c r="M12" s="43">
        <v>0</v>
      </c>
      <c r="N12" s="42">
        <v>2</v>
      </c>
      <c r="O12" s="42">
        <v>0</v>
      </c>
      <c r="P12" s="42">
        <v>0</v>
      </c>
      <c r="Q12" s="42">
        <v>0</v>
      </c>
      <c r="R12" s="43">
        <v>0</v>
      </c>
      <c r="S12" s="42">
        <v>3</v>
      </c>
      <c r="T12" s="42">
        <v>0</v>
      </c>
      <c r="U12" s="42">
        <v>0</v>
      </c>
      <c r="V12" s="42">
        <v>0</v>
      </c>
      <c r="W12" s="43">
        <v>0</v>
      </c>
      <c r="X12" s="42">
        <v>1</v>
      </c>
      <c r="Y12" s="42">
        <v>1</v>
      </c>
      <c r="Z12" s="42">
        <v>0</v>
      </c>
      <c r="AA12" s="42">
        <v>0</v>
      </c>
      <c r="AB12" s="43">
        <v>0</v>
      </c>
      <c r="AC12" s="42">
        <v>1</v>
      </c>
      <c r="AD12" s="42">
        <v>1</v>
      </c>
      <c r="AE12" s="42">
        <v>0</v>
      </c>
      <c r="AF12" s="42">
        <v>0</v>
      </c>
      <c r="AG12" s="43">
        <v>0</v>
      </c>
      <c r="AH12" s="42">
        <v>1</v>
      </c>
      <c r="AI12" s="42">
        <v>0</v>
      </c>
      <c r="AJ12" s="42">
        <v>0</v>
      </c>
      <c r="AK12" s="42">
        <v>0</v>
      </c>
      <c r="AL12" s="43">
        <v>0</v>
      </c>
      <c r="AM12" s="42">
        <v>0</v>
      </c>
      <c r="AN12" s="42">
        <v>0</v>
      </c>
      <c r="AO12" s="42">
        <v>0</v>
      </c>
      <c r="AP12" s="42">
        <v>0</v>
      </c>
      <c r="AQ12" s="43">
        <v>0</v>
      </c>
      <c r="AR12" s="42">
        <v>2</v>
      </c>
      <c r="AS12" s="42">
        <v>0</v>
      </c>
      <c r="AT12" s="42">
        <v>0</v>
      </c>
      <c r="AU12" s="42">
        <v>0</v>
      </c>
      <c r="AV12" s="43">
        <v>0</v>
      </c>
      <c r="AW12" s="42">
        <v>2</v>
      </c>
      <c r="AX12" s="42">
        <v>0</v>
      </c>
      <c r="AY12" s="42">
        <v>0</v>
      </c>
      <c r="AZ12" s="42">
        <v>0</v>
      </c>
      <c r="BA12" s="43">
        <v>0</v>
      </c>
      <c r="BB12" s="42">
        <v>0</v>
      </c>
      <c r="BC12" s="42">
        <v>0</v>
      </c>
      <c r="BD12" s="42">
        <v>0</v>
      </c>
      <c r="BE12" s="42">
        <v>0</v>
      </c>
      <c r="BF12" s="43">
        <v>0</v>
      </c>
      <c r="BG12" s="42">
        <v>0</v>
      </c>
      <c r="BH12" s="42">
        <v>0</v>
      </c>
      <c r="BI12" s="42">
        <v>0</v>
      </c>
      <c r="BJ12" s="42">
        <v>0</v>
      </c>
      <c r="BK12" s="31">
        <f t="shared" si="0"/>
        <v>2</v>
      </c>
      <c r="BL12" s="32">
        <f t="shared" si="1"/>
        <v>15</v>
      </c>
      <c r="BM12" s="32">
        <f t="shared" si="2"/>
        <v>2</v>
      </c>
      <c r="BN12" s="32">
        <f t="shared" si="3"/>
        <v>2</v>
      </c>
      <c r="BO12" s="32">
        <f t="shared" si="4"/>
        <v>0</v>
      </c>
    </row>
    <row r="13" spans="1:67">
      <c r="A13" s="161"/>
      <c r="B13" s="9" t="s">
        <v>22</v>
      </c>
      <c r="C13" s="43">
        <v>0</v>
      </c>
      <c r="D13" s="42">
        <v>0</v>
      </c>
      <c r="E13" s="42">
        <v>2</v>
      </c>
      <c r="F13" s="42">
        <v>1</v>
      </c>
      <c r="G13" s="42">
        <v>0</v>
      </c>
      <c r="H13" s="43">
        <v>0</v>
      </c>
      <c r="I13" s="42">
        <v>1</v>
      </c>
      <c r="J13" s="42">
        <v>1</v>
      </c>
      <c r="K13" s="42">
        <v>0</v>
      </c>
      <c r="L13" s="42">
        <v>0</v>
      </c>
      <c r="M13" s="43">
        <v>0</v>
      </c>
      <c r="N13" s="42">
        <v>2</v>
      </c>
      <c r="O13" s="42">
        <v>0</v>
      </c>
      <c r="P13" s="42">
        <v>0</v>
      </c>
      <c r="Q13" s="42">
        <v>0</v>
      </c>
      <c r="R13" s="43">
        <v>0</v>
      </c>
      <c r="S13" s="42">
        <v>0</v>
      </c>
      <c r="T13" s="42">
        <v>1</v>
      </c>
      <c r="U13" s="42">
        <v>0</v>
      </c>
      <c r="V13" s="42">
        <v>0</v>
      </c>
      <c r="W13" s="43">
        <v>0</v>
      </c>
      <c r="X13" s="42">
        <v>1</v>
      </c>
      <c r="Y13" s="42">
        <v>0</v>
      </c>
      <c r="Z13" s="42">
        <v>0</v>
      </c>
      <c r="AA13" s="42">
        <v>0</v>
      </c>
      <c r="AB13" s="43">
        <v>0</v>
      </c>
      <c r="AC13" s="42">
        <v>1</v>
      </c>
      <c r="AD13" s="42">
        <v>1</v>
      </c>
      <c r="AE13" s="42">
        <v>1</v>
      </c>
      <c r="AF13" s="42">
        <v>0</v>
      </c>
      <c r="AG13" s="43">
        <v>0</v>
      </c>
      <c r="AH13" s="42">
        <v>1</v>
      </c>
      <c r="AI13" s="42">
        <v>1</v>
      </c>
      <c r="AJ13" s="42">
        <v>0</v>
      </c>
      <c r="AK13" s="42">
        <v>0</v>
      </c>
      <c r="AL13" s="43">
        <v>0</v>
      </c>
      <c r="AM13" s="42">
        <v>0</v>
      </c>
      <c r="AN13" s="42">
        <v>1</v>
      </c>
      <c r="AO13" s="42">
        <v>0</v>
      </c>
      <c r="AP13" s="42">
        <v>0</v>
      </c>
      <c r="AQ13" s="43">
        <v>0</v>
      </c>
      <c r="AR13" s="42">
        <v>1</v>
      </c>
      <c r="AS13" s="42">
        <v>2</v>
      </c>
      <c r="AT13" s="42">
        <v>0</v>
      </c>
      <c r="AU13" s="42">
        <v>0</v>
      </c>
      <c r="AV13" s="43">
        <v>0</v>
      </c>
      <c r="AW13" s="42">
        <v>0</v>
      </c>
      <c r="AX13" s="42">
        <v>0</v>
      </c>
      <c r="AY13" s="42">
        <v>0</v>
      </c>
      <c r="AZ13" s="42">
        <v>0</v>
      </c>
      <c r="BA13" s="43">
        <v>0</v>
      </c>
      <c r="BB13" s="42">
        <v>0</v>
      </c>
      <c r="BC13" s="42">
        <v>0</v>
      </c>
      <c r="BD13" s="42">
        <v>0</v>
      </c>
      <c r="BE13" s="42">
        <v>0</v>
      </c>
      <c r="BF13" s="43">
        <v>0</v>
      </c>
      <c r="BG13" s="42">
        <v>0</v>
      </c>
      <c r="BH13" s="42">
        <v>0</v>
      </c>
      <c r="BI13" s="42">
        <v>0</v>
      </c>
      <c r="BJ13" s="42">
        <v>0</v>
      </c>
      <c r="BK13" s="31">
        <f t="shared" si="0"/>
        <v>0</v>
      </c>
      <c r="BL13" s="32">
        <f t="shared" si="1"/>
        <v>7</v>
      </c>
      <c r="BM13" s="32">
        <f t="shared" si="2"/>
        <v>9</v>
      </c>
      <c r="BN13" s="32">
        <f t="shared" si="3"/>
        <v>2</v>
      </c>
      <c r="BO13" s="32">
        <f t="shared" si="4"/>
        <v>0</v>
      </c>
    </row>
    <row r="14" spans="1:67">
      <c r="A14" s="161"/>
      <c r="B14" s="9" t="s">
        <v>23</v>
      </c>
      <c r="C14" s="43">
        <v>0</v>
      </c>
      <c r="D14" s="42">
        <v>0</v>
      </c>
      <c r="E14" s="42">
        <v>0</v>
      </c>
      <c r="F14" s="42">
        <v>0</v>
      </c>
      <c r="G14" s="42">
        <v>0</v>
      </c>
      <c r="H14" s="43">
        <v>0</v>
      </c>
      <c r="I14" s="42">
        <v>3</v>
      </c>
      <c r="J14" s="42">
        <v>0</v>
      </c>
      <c r="K14" s="42">
        <v>1</v>
      </c>
      <c r="L14" s="42">
        <v>0</v>
      </c>
      <c r="M14" s="43">
        <v>0</v>
      </c>
      <c r="N14" s="42">
        <v>1</v>
      </c>
      <c r="O14" s="42">
        <v>0</v>
      </c>
      <c r="P14" s="42">
        <v>0</v>
      </c>
      <c r="Q14" s="42">
        <v>0</v>
      </c>
      <c r="R14" s="43">
        <v>0</v>
      </c>
      <c r="S14" s="42">
        <v>1</v>
      </c>
      <c r="T14" s="42">
        <v>0</v>
      </c>
      <c r="U14" s="42">
        <v>0</v>
      </c>
      <c r="V14" s="42">
        <v>0</v>
      </c>
      <c r="W14" s="43">
        <v>0</v>
      </c>
      <c r="X14" s="42">
        <v>0</v>
      </c>
      <c r="Y14" s="42">
        <v>0</v>
      </c>
      <c r="Z14" s="42">
        <v>0</v>
      </c>
      <c r="AA14" s="42">
        <v>0</v>
      </c>
      <c r="AB14" s="43">
        <v>1</v>
      </c>
      <c r="AC14" s="42">
        <v>0</v>
      </c>
      <c r="AD14" s="42">
        <v>1</v>
      </c>
      <c r="AE14" s="42">
        <v>0</v>
      </c>
      <c r="AF14" s="42">
        <v>0</v>
      </c>
      <c r="AG14" s="43">
        <v>0</v>
      </c>
      <c r="AH14" s="42">
        <v>1</v>
      </c>
      <c r="AI14" s="42">
        <v>0</v>
      </c>
      <c r="AJ14" s="42">
        <v>0</v>
      </c>
      <c r="AK14" s="42">
        <v>0</v>
      </c>
      <c r="AL14" s="43">
        <v>0</v>
      </c>
      <c r="AM14" s="42">
        <v>2</v>
      </c>
      <c r="AN14" s="42">
        <v>0</v>
      </c>
      <c r="AO14" s="42">
        <v>0</v>
      </c>
      <c r="AP14" s="42">
        <v>0</v>
      </c>
      <c r="AQ14" s="43">
        <v>0</v>
      </c>
      <c r="AR14" s="42">
        <v>0</v>
      </c>
      <c r="AS14" s="42">
        <v>0</v>
      </c>
      <c r="AT14" s="42">
        <v>0</v>
      </c>
      <c r="AU14" s="42">
        <v>0</v>
      </c>
      <c r="AV14" s="43">
        <v>0</v>
      </c>
      <c r="AW14" s="42">
        <v>0</v>
      </c>
      <c r="AX14" s="42">
        <v>0</v>
      </c>
      <c r="AY14" s="42">
        <v>0</v>
      </c>
      <c r="AZ14" s="42">
        <v>0</v>
      </c>
      <c r="BA14" s="43">
        <v>0</v>
      </c>
      <c r="BB14" s="42">
        <v>0</v>
      </c>
      <c r="BC14" s="42">
        <v>0</v>
      </c>
      <c r="BD14" s="42">
        <v>0</v>
      </c>
      <c r="BE14" s="42">
        <v>0</v>
      </c>
      <c r="BF14" s="43">
        <v>0</v>
      </c>
      <c r="BG14" s="42">
        <v>0</v>
      </c>
      <c r="BH14" s="42">
        <v>0</v>
      </c>
      <c r="BI14" s="42">
        <v>0</v>
      </c>
      <c r="BJ14" s="42">
        <v>0</v>
      </c>
      <c r="BK14" s="31">
        <f t="shared" si="0"/>
        <v>1</v>
      </c>
      <c r="BL14" s="32">
        <f t="shared" si="1"/>
        <v>8</v>
      </c>
      <c r="BM14" s="32">
        <f t="shared" si="2"/>
        <v>1</v>
      </c>
      <c r="BN14" s="32">
        <f t="shared" si="3"/>
        <v>1</v>
      </c>
      <c r="BO14" s="32">
        <f t="shared" si="4"/>
        <v>0</v>
      </c>
    </row>
    <row r="15" spans="1:67">
      <c r="A15" s="161"/>
      <c r="B15" s="19" t="s">
        <v>24</v>
      </c>
      <c r="C15" s="44">
        <v>0</v>
      </c>
      <c r="D15" s="45">
        <v>2</v>
      </c>
      <c r="E15" s="45">
        <v>0</v>
      </c>
      <c r="F15" s="45">
        <v>0</v>
      </c>
      <c r="G15" s="46">
        <v>0</v>
      </c>
      <c r="H15" s="44">
        <v>1</v>
      </c>
      <c r="I15" s="45">
        <v>1</v>
      </c>
      <c r="J15" s="45">
        <v>0</v>
      </c>
      <c r="K15" s="45">
        <v>0</v>
      </c>
      <c r="L15" s="46">
        <v>0</v>
      </c>
      <c r="M15" s="44">
        <v>0</v>
      </c>
      <c r="N15" s="45">
        <v>2</v>
      </c>
      <c r="O15" s="45">
        <v>1</v>
      </c>
      <c r="P15" s="45">
        <v>1</v>
      </c>
      <c r="Q15" s="46">
        <v>0</v>
      </c>
      <c r="R15" s="44">
        <v>0</v>
      </c>
      <c r="S15" s="45">
        <v>1</v>
      </c>
      <c r="T15" s="45">
        <v>0</v>
      </c>
      <c r="U15" s="45">
        <v>0</v>
      </c>
      <c r="V15" s="46">
        <v>0</v>
      </c>
      <c r="W15" s="44">
        <v>0</v>
      </c>
      <c r="X15" s="45">
        <v>1</v>
      </c>
      <c r="Y15" s="45">
        <v>0</v>
      </c>
      <c r="Z15" s="45">
        <v>0</v>
      </c>
      <c r="AA15" s="46">
        <v>0</v>
      </c>
      <c r="AB15" s="44">
        <v>0</v>
      </c>
      <c r="AC15" s="45">
        <v>0</v>
      </c>
      <c r="AD15" s="45">
        <v>0</v>
      </c>
      <c r="AE15" s="45">
        <v>0</v>
      </c>
      <c r="AF15" s="46">
        <v>0</v>
      </c>
      <c r="AG15" s="44">
        <v>0</v>
      </c>
      <c r="AH15" s="45">
        <v>1</v>
      </c>
      <c r="AI15" s="45">
        <v>0</v>
      </c>
      <c r="AJ15" s="45">
        <v>1</v>
      </c>
      <c r="AK15" s="46">
        <v>0</v>
      </c>
      <c r="AL15" s="44">
        <v>0</v>
      </c>
      <c r="AM15" s="45">
        <v>0</v>
      </c>
      <c r="AN15" s="45">
        <v>0</v>
      </c>
      <c r="AO15" s="45">
        <v>0</v>
      </c>
      <c r="AP15" s="46">
        <v>0</v>
      </c>
      <c r="AQ15" s="44">
        <v>0</v>
      </c>
      <c r="AR15" s="45">
        <v>0</v>
      </c>
      <c r="AS15" s="45">
        <v>1</v>
      </c>
      <c r="AT15" s="45">
        <v>0</v>
      </c>
      <c r="AU15" s="46">
        <v>0</v>
      </c>
      <c r="AV15" s="44">
        <v>0</v>
      </c>
      <c r="AW15" s="45">
        <v>0</v>
      </c>
      <c r="AX15" s="45">
        <v>0</v>
      </c>
      <c r="AY15" s="45">
        <v>0</v>
      </c>
      <c r="AZ15" s="46">
        <v>0</v>
      </c>
      <c r="BA15" s="44">
        <v>0</v>
      </c>
      <c r="BB15" s="45">
        <v>0</v>
      </c>
      <c r="BC15" s="45">
        <v>0</v>
      </c>
      <c r="BD15" s="45">
        <v>0</v>
      </c>
      <c r="BE15" s="46">
        <v>0</v>
      </c>
      <c r="BF15" s="44">
        <v>0</v>
      </c>
      <c r="BG15" s="45">
        <v>0</v>
      </c>
      <c r="BH15" s="45">
        <v>0</v>
      </c>
      <c r="BI15" s="45">
        <v>0</v>
      </c>
      <c r="BJ15" s="46">
        <v>0</v>
      </c>
      <c r="BK15" s="34">
        <f t="shared" si="0"/>
        <v>1</v>
      </c>
      <c r="BL15" s="35">
        <f t="shared" si="1"/>
        <v>8</v>
      </c>
      <c r="BM15" s="35">
        <f t="shared" si="2"/>
        <v>2</v>
      </c>
      <c r="BN15" s="35">
        <f t="shared" si="3"/>
        <v>2</v>
      </c>
      <c r="BO15" s="35">
        <f t="shared" si="4"/>
        <v>0</v>
      </c>
    </row>
    <row r="16" spans="1:67">
      <c r="BK16" s="27">
        <f>SUM(BK9:BK15)</f>
        <v>11</v>
      </c>
      <c r="BL16" s="27">
        <f>SUM(BL9:BL15)</f>
        <v>59</v>
      </c>
      <c r="BM16" s="27">
        <f>SUM(BM9:BM15)</f>
        <v>21</v>
      </c>
      <c r="BN16" s="27">
        <f>SUM(BN9:BN15)</f>
        <v>13</v>
      </c>
      <c r="BO16" s="27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L14" sqref="L14"/>
    </sheetView>
  </sheetViews>
  <sheetFormatPr defaultColWidth="9.140625" defaultRowHeight="15"/>
  <cols>
    <col min="1" max="1" width="17.7109375" style="50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83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71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>
      <c r="G3" s="47"/>
    </row>
    <row r="4" spans="1:14" ht="18.75">
      <c r="C4" s="185" t="s">
        <v>46</v>
      </c>
      <c r="D4" s="185"/>
      <c r="E4" s="185"/>
      <c r="F4" s="185"/>
      <c r="G4" s="185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2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0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98</v>
      </c>
    </row>
    <row r="10" spans="1:14" s="60" customFormat="1" ht="15.75">
      <c r="A10" s="198" t="s">
        <v>32</v>
      </c>
      <c r="B10" s="198"/>
      <c r="C10" s="57" t="s">
        <v>53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D16</f>
        <v>1</v>
      </c>
      <c r="E11" s="57">
        <f>D18</f>
        <v>1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30"/>
      <c r="C13" s="127"/>
      <c r="D13" s="127"/>
      <c r="E13" s="64" t="s">
        <v>60</v>
      </c>
      <c r="F13" s="152"/>
      <c r="G13" s="65"/>
      <c r="H13" s="66"/>
      <c r="I13" s="63"/>
      <c r="J13" s="63"/>
      <c r="K13" s="63"/>
      <c r="L13" s="63"/>
      <c r="M13" s="63"/>
      <c r="N13" s="63"/>
    </row>
    <row r="14" spans="1:14" ht="21" customHeight="1">
      <c r="A14" s="195" t="s">
        <v>33</v>
      </c>
      <c r="B14" s="196"/>
      <c r="C14" s="197"/>
      <c r="D14" s="57">
        <f>COUNTA(D13)</f>
        <v>0</v>
      </c>
      <c r="E14" s="70"/>
      <c r="F14" s="71"/>
      <c r="G14" s="72"/>
      <c r="H14" s="73"/>
    </row>
    <row r="15" spans="1:14" ht="149.25" customHeight="1">
      <c r="A15" s="124" t="s">
        <v>38</v>
      </c>
      <c r="B15" s="102"/>
      <c r="C15" s="128" t="s">
        <v>85</v>
      </c>
      <c r="D15" s="128" t="s">
        <v>86</v>
      </c>
      <c r="E15" s="64" t="s">
        <v>60</v>
      </c>
      <c r="F15" s="154" t="s">
        <v>72</v>
      </c>
      <c r="G15" s="153"/>
      <c r="H15" s="66">
        <v>46081</v>
      </c>
    </row>
    <row r="16" spans="1:14" ht="21" customHeight="1">
      <c r="A16" s="195" t="s">
        <v>37</v>
      </c>
      <c r="B16" s="196"/>
      <c r="C16" s="197"/>
      <c r="D16" s="57">
        <f>COUNTA(D15:D15)</f>
        <v>1</v>
      </c>
      <c r="E16" s="70"/>
      <c r="F16" s="75"/>
      <c r="G16" s="92"/>
      <c r="H16" s="73"/>
    </row>
    <row r="17" spans="1:8" ht="150" customHeight="1">
      <c r="A17" s="76" t="s">
        <v>39</v>
      </c>
      <c r="B17" s="130">
        <v>1</v>
      </c>
      <c r="C17" s="127" t="s">
        <v>73</v>
      </c>
      <c r="D17" s="127" t="s">
        <v>74</v>
      </c>
      <c r="E17" s="64"/>
      <c r="F17" s="154" t="s">
        <v>72</v>
      </c>
      <c r="G17" s="153"/>
      <c r="H17" s="66">
        <v>46081</v>
      </c>
    </row>
    <row r="18" spans="1:8" ht="21" customHeight="1">
      <c r="A18" s="195" t="s">
        <v>36</v>
      </c>
      <c r="B18" s="196"/>
      <c r="C18" s="197"/>
      <c r="D18" s="57">
        <f>COUNTA(D17:D17)</f>
        <v>1</v>
      </c>
      <c r="E18" s="70"/>
      <c r="F18" s="71"/>
      <c r="G18" s="72"/>
      <c r="H18" s="73"/>
    </row>
    <row r="19" spans="1:8" ht="150" customHeight="1">
      <c r="A19" s="124" t="s">
        <v>40</v>
      </c>
      <c r="B19" s="142"/>
      <c r="C19" s="129"/>
      <c r="D19" s="129"/>
      <c r="E19" s="64" t="s">
        <v>60</v>
      </c>
      <c r="F19" s="80"/>
      <c r="G19" s="133"/>
      <c r="H19" s="66"/>
    </row>
    <row r="20" spans="1:8" ht="21" customHeight="1">
      <c r="A20" s="195" t="s">
        <v>35</v>
      </c>
      <c r="B20" s="196"/>
      <c r="C20" s="197"/>
      <c r="D20" s="57">
        <f>COUNTA(D19)</f>
        <v>0</v>
      </c>
      <c r="E20" s="70"/>
      <c r="F20" s="71"/>
      <c r="G20" s="72"/>
      <c r="H20" s="73"/>
    </row>
    <row r="21" spans="1:8" ht="150" customHeight="1">
      <c r="A21" s="124" t="s">
        <v>41</v>
      </c>
      <c r="B21" s="123"/>
      <c r="C21" s="122"/>
      <c r="D21" s="68"/>
      <c r="E21" s="64" t="s">
        <v>60</v>
      </c>
      <c r="F21" s="98"/>
      <c r="G21" s="84"/>
      <c r="H21" s="66"/>
    </row>
    <row r="22" spans="1:8" ht="21" customHeight="1">
      <c r="A22" s="195" t="s">
        <v>34</v>
      </c>
      <c r="B22" s="196"/>
      <c r="C22" s="197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J13" sqref="J13"/>
    </sheetView>
  </sheetViews>
  <sheetFormatPr defaultColWidth="9.140625" defaultRowHeight="15"/>
  <cols>
    <col min="1" max="1" width="17.5703125" style="47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83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84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/>
    <row r="4" spans="1:14" ht="18.75">
      <c r="C4" s="185" t="s">
        <v>47</v>
      </c>
      <c r="D4" s="185"/>
      <c r="E4" s="185"/>
      <c r="F4" s="185"/>
      <c r="G4" s="185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1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1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99</v>
      </c>
    </row>
    <row r="10" spans="1:14" s="60" customFormat="1" ht="15.75" customHeight="1">
      <c r="A10" s="198" t="s">
        <v>32</v>
      </c>
      <c r="B10" s="198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D16</f>
        <v>1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76" t="s">
        <v>43</v>
      </c>
      <c r="B13" s="144"/>
      <c r="C13" s="129"/>
      <c r="D13" s="149"/>
      <c r="E13" s="64" t="s">
        <v>60</v>
      </c>
      <c r="F13" s="82"/>
      <c r="G13" s="74"/>
      <c r="H13" s="87"/>
    </row>
    <row r="14" spans="1:14" ht="21" customHeight="1">
      <c r="A14" s="195" t="s">
        <v>33</v>
      </c>
      <c r="B14" s="196"/>
      <c r="C14" s="197"/>
      <c r="D14" s="57">
        <f>COUNTA(D13:D13)</f>
        <v>0</v>
      </c>
      <c r="E14" s="70"/>
      <c r="F14" s="75"/>
      <c r="G14" s="72"/>
      <c r="H14" s="73"/>
    </row>
    <row r="15" spans="1:14" ht="150" customHeight="1">
      <c r="A15" s="124" t="s">
        <v>38</v>
      </c>
      <c r="B15" s="144">
        <v>1</v>
      </c>
      <c r="C15" s="129" t="s">
        <v>75</v>
      </c>
      <c r="D15" s="129" t="s">
        <v>76</v>
      </c>
      <c r="E15" s="64"/>
      <c r="F15" s="199"/>
      <c r="G15" s="84">
        <v>46077</v>
      </c>
      <c r="H15" s="91">
        <v>46081</v>
      </c>
    </row>
    <row r="16" spans="1:14" ht="21" customHeight="1">
      <c r="A16" s="195" t="s">
        <v>37</v>
      </c>
      <c r="B16" s="196"/>
      <c r="C16" s="197"/>
      <c r="D16" s="57">
        <f>COUNTA(D15:D15)</f>
        <v>1</v>
      </c>
      <c r="E16" s="70"/>
      <c r="F16" s="75"/>
      <c r="G16" s="92"/>
      <c r="H16" s="73"/>
    </row>
    <row r="17" spans="1:8" ht="150" customHeight="1">
      <c r="A17" s="76" t="s">
        <v>39</v>
      </c>
      <c r="B17" s="77"/>
      <c r="C17" s="129"/>
      <c r="D17" s="129"/>
      <c r="E17" s="64" t="s">
        <v>60</v>
      </c>
      <c r="F17" s="64"/>
      <c r="G17" s="64"/>
      <c r="H17" s="64"/>
    </row>
    <row r="18" spans="1:8" ht="21" customHeight="1">
      <c r="A18" s="195" t="s">
        <v>36</v>
      </c>
      <c r="B18" s="196"/>
      <c r="C18" s="197"/>
      <c r="D18" s="57">
        <f>COUNTA(D17:D17)</f>
        <v>0</v>
      </c>
      <c r="E18" s="70"/>
      <c r="F18" s="75"/>
      <c r="G18" s="72"/>
      <c r="H18" s="73"/>
    </row>
    <row r="19" spans="1:8" ht="150" customHeight="1">
      <c r="A19" s="101" t="s">
        <v>40</v>
      </c>
      <c r="B19" s="67"/>
      <c r="C19" s="125"/>
      <c r="D19" s="78"/>
      <c r="E19" s="64" t="s">
        <v>60</v>
      </c>
      <c r="F19" s="64"/>
      <c r="G19" s="74"/>
      <c r="H19" s="119"/>
    </row>
    <row r="20" spans="1:8" ht="21" customHeight="1">
      <c r="A20" s="195" t="s">
        <v>35</v>
      </c>
      <c r="B20" s="196"/>
      <c r="C20" s="197"/>
      <c r="D20" s="57">
        <f>COUNTA(D19)</f>
        <v>0</v>
      </c>
      <c r="E20" s="70"/>
      <c r="F20" s="75"/>
      <c r="G20" s="72"/>
      <c r="H20" s="73"/>
    </row>
    <row r="21" spans="1:8" ht="150" customHeight="1">
      <c r="A21" s="79" t="s">
        <v>41</v>
      </c>
      <c r="B21" s="85"/>
      <c r="C21" s="68"/>
      <c r="D21" s="78"/>
      <c r="E21" s="64" t="s">
        <v>60</v>
      </c>
      <c r="F21" s="82"/>
      <c r="G21" s="74"/>
      <c r="H21" s="87"/>
    </row>
    <row r="22" spans="1:8" ht="21" customHeight="1">
      <c r="A22" s="195" t="s">
        <v>34</v>
      </c>
      <c r="B22" s="196"/>
      <c r="C22" s="197"/>
      <c r="D22" s="57">
        <f>COUNTA(D21:D21)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F15" sqref="F15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88" customWidth="1"/>
    <col min="4" max="4" width="30.7109375" style="47" customWidth="1"/>
    <col min="5" max="6" width="37.7109375" style="47" customWidth="1"/>
    <col min="7" max="7" width="17.7109375" style="83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84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/>
    <row r="4" spans="1:14" ht="18.75">
      <c r="C4" s="185" t="s">
        <v>48</v>
      </c>
      <c r="D4" s="185"/>
      <c r="E4" s="185"/>
      <c r="F4" s="185"/>
      <c r="G4" s="185"/>
    </row>
    <row r="5" spans="1:14" ht="6" customHeight="1">
      <c r="C5" s="89"/>
      <c r="D5" s="51"/>
      <c r="E5" s="51"/>
      <c r="F5" s="51"/>
      <c r="G5" s="90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0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0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100</v>
      </c>
    </row>
    <row r="10" spans="1:14" s="60" customFormat="1" ht="15.75" customHeight="1">
      <c r="A10" s="198" t="s">
        <v>32</v>
      </c>
      <c r="B10" s="198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76" t="s">
        <v>43</v>
      </c>
      <c r="B13" s="64"/>
      <c r="C13" s="64"/>
      <c r="D13" s="127"/>
      <c r="E13" s="64" t="s">
        <v>60</v>
      </c>
      <c r="F13" s="80"/>
      <c r="G13" s="65"/>
      <c r="H13" s="69"/>
    </row>
    <row r="14" spans="1:14" ht="21" customHeight="1">
      <c r="A14" s="195" t="s">
        <v>33</v>
      </c>
      <c r="B14" s="196"/>
      <c r="C14" s="197"/>
      <c r="D14" s="57">
        <f>COUNTA(D13)</f>
        <v>0</v>
      </c>
      <c r="E14" s="70"/>
      <c r="F14" s="75"/>
      <c r="G14" s="92"/>
      <c r="H14" s="73"/>
    </row>
    <row r="15" spans="1:14" ht="150" customHeight="1">
      <c r="A15" s="124" t="s">
        <v>38</v>
      </c>
      <c r="B15" s="130"/>
      <c r="C15" s="127"/>
      <c r="D15" s="127"/>
      <c r="E15" s="64" t="s">
        <v>60</v>
      </c>
      <c r="F15" s="152"/>
      <c r="G15" s="148"/>
      <c r="H15" s="66"/>
    </row>
    <row r="16" spans="1:14" ht="21" customHeight="1">
      <c r="A16" s="195" t="s">
        <v>37</v>
      </c>
      <c r="B16" s="196"/>
      <c r="C16" s="197"/>
      <c r="D16" s="57">
        <f>COUNTA(D15:D15)</f>
        <v>0</v>
      </c>
      <c r="E16" s="70"/>
      <c r="F16" s="75"/>
      <c r="G16" s="92"/>
      <c r="H16" s="93"/>
    </row>
    <row r="17" spans="1:8" ht="150" customHeight="1">
      <c r="A17" s="76" t="s">
        <v>39</v>
      </c>
      <c r="B17" s="142"/>
      <c r="C17" s="129"/>
      <c r="D17" s="129"/>
      <c r="E17" s="64" t="s">
        <v>60</v>
      </c>
      <c r="F17" s="80"/>
      <c r="G17" s="65"/>
      <c r="H17" s="66"/>
    </row>
    <row r="18" spans="1:8" ht="21" customHeight="1">
      <c r="A18" s="195" t="s">
        <v>36</v>
      </c>
      <c r="B18" s="196"/>
      <c r="C18" s="197"/>
      <c r="D18" s="57">
        <f>COUNTA(D17:D17)</f>
        <v>0</v>
      </c>
      <c r="E18" s="70"/>
      <c r="F18" s="75"/>
      <c r="G18" s="92"/>
      <c r="H18" s="93"/>
    </row>
    <row r="19" spans="1:8" ht="150" customHeight="1">
      <c r="A19" s="76" t="s">
        <v>40</v>
      </c>
      <c r="B19" s="108"/>
      <c r="C19" s="65"/>
      <c r="D19" s="146"/>
      <c r="E19" s="64" t="s">
        <v>60</v>
      </c>
      <c r="F19" s="80"/>
      <c r="G19" s="65"/>
      <c r="H19" s="69"/>
    </row>
    <row r="20" spans="1:8" ht="21" customHeight="1">
      <c r="A20" s="195" t="s">
        <v>35</v>
      </c>
      <c r="B20" s="196"/>
      <c r="C20" s="197"/>
      <c r="D20" s="57">
        <f>COUNTA(D19)</f>
        <v>0</v>
      </c>
      <c r="E20" s="70"/>
      <c r="F20" s="75"/>
      <c r="G20" s="72"/>
      <c r="H20" s="73"/>
    </row>
    <row r="21" spans="1:8" ht="150" customHeight="1">
      <c r="A21" s="79" t="s">
        <v>41</v>
      </c>
      <c r="B21" s="67"/>
      <c r="C21" s="122"/>
      <c r="D21" s="68"/>
      <c r="E21" s="64" t="s">
        <v>60</v>
      </c>
      <c r="F21" s="65"/>
      <c r="G21" s="84"/>
      <c r="H21" s="119"/>
    </row>
    <row r="22" spans="1:8" ht="21" customHeight="1">
      <c r="A22" s="195" t="s">
        <v>34</v>
      </c>
      <c r="B22" s="196"/>
      <c r="C22" s="197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F15" sqref="F15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95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83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/>
    <row r="4" spans="1:14" ht="18.75">
      <c r="C4" s="185" t="s">
        <v>49</v>
      </c>
      <c r="D4" s="185"/>
      <c r="E4" s="185"/>
      <c r="F4" s="185"/>
      <c r="G4" s="185"/>
    </row>
    <row r="5" spans="1:14" ht="6" customHeight="1">
      <c r="C5" s="90"/>
      <c r="D5" s="51"/>
      <c r="E5" s="51"/>
      <c r="F5" s="51"/>
      <c r="G5" s="51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0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0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100</v>
      </c>
    </row>
    <row r="10" spans="1:14" s="60" customFormat="1" ht="15.75" customHeight="1">
      <c r="A10" s="198" t="s">
        <v>32</v>
      </c>
      <c r="B10" s="198"/>
      <c r="C10" s="96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97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30"/>
      <c r="C13" s="127"/>
      <c r="D13" s="127"/>
      <c r="E13" s="64" t="s">
        <v>60</v>
      </c>
      <c r="G13" s="74"/>
      <c r="H13" s="66"/>
    </row>
    <row r="14" spans="1:14" ht="21" customHeight="1">
      <c r="A14" s="195" t="s">
        <v>33</v>
      </c>
      <c r="B14" s="196"/>
      <c r="C14" s="197"/>
      <c r="D14" s="57">
        <f>COUNTA(D13:D13)</f>
        <v>0</v>
      </c>
      <c r="E14" s="70"/>
      <c r="F14" s="80"/>
      <c r="G14" s="72"/>
      <c r="H14" s="73"/>
    </row>
    <row r="15" spans="1:14" ht="150" customHeight="1">
      <c r="A15" s="76" t="s">
        <v>64</v>
      </c>
      <c r="B15" s="130"/>
      <c r="C15" s="127"/>
      <c r="D15" s="127"/>
      <c r="E15" s="64" t="s">
        <v>60</v>
      </c>
      <c r="F15" s="152"/>
      <c r="G15" s="148"/>
      <c r="H15" s="66"/>
    </row>
    <row r="16" spans="1:14" ht="21" customHeight="1">
      <c r="A16" s="195" t="s">
        <v>37</v>
      </c>
      <c r="B16" s="196"/>
      <c r="C16" s="197"/>
      <c r="D16" s="57">
        <f>COUNTA(D15:D15)</f>
        <v>0</v>
      </c>
      <c r="E16" s="70"/>
      <c r="F16" s="75"/>
      <c r="G16" s="92"/>
      <c r="H16" s="73"/>
    </row>
    <row r="17" spans="1:8" ht="150" customHeight="1">
      <c r="A17" s="76" t="s">
        <v>39</v>
      </c>
      <c r="B17" s="130"/>
      <c r="C17" s="127"/>
      <c r="D17" s="127"/>
      <c r="E17" s="64" t="s">
        <v>60</v>
      </c>
      <c r="F17" s="80"/>
      <c r="G17" s="74"/>
      <c r="H17" s="66"/>
    </row>
    <row r="18" spans="1:8" ht="21" customHeight="1">
      <c r="A18" s="195" t="s">
        <v>36</v>
      </c>
      <c r="B18" s="196"/>
      <c r="C18" s="197"/>
      <c r="D18" s="57">
        <f>COUNTA(D17:D17)</f>
        <v>0</v>
      </c>
      <c r="E18" s="70"/>
      <c r="F18" s="71"/>
      <c r="G18" s="72"/>
      <c r="H18" s="73"/>
    </row>
    <row r="19" spans="1:8" ht="150" customHeight="1">
      <c r="A19" s="101" t="s">
        <v>40</v>
      </c>
      <c r="B19" s="137"/>
      <c r="C19" s="138"/>
      <c r="D19" s="139"/>
      <c r="E19" s="64" t="s">
        <v>60</v>
      </c>
      <c r="F19" s="80"/>
      <c r="G19" s="133"/>
      <c r="H19" s="66"/>
    </row>
    <row r="20" spans="1:8" ht="21" customHeight="1">
      <c r="A20" s="195" t="s">
        <v>35</v>
      </c>
      <c r="B20" s="196"/>
      <c r="C20" s="197"/>
      <c r="D20" s="57">
        <f>COUNTA(D19:D19)</f>
        <v>0</v>
      </c>
      <c r="E20" s="70"/>
      <c r="F20" s="71"/>
      <c r="G20" s="72"/>
      <c r="H20" s="73"/>
    </row>
    <row r="21" spans="1:8" ht="150" customHeight="1">
      <c r="A21" s="86" t="s">
        <v>41</v>
      </c>
      <c r="B21" s="77"/>
      <c r="C21" s="99"/>
      <c r="D21" s="78"/>
      <c r="E21" s="64" t="s">
        <v>60</v>
      </c>
      <c r="F21" s="82"/>
      <c r="G21" s="100"/>
      <c r="H21" s="69"/>
    </row>
    <row r="22" spans="1:8" ht="21" customHeight="1">
      <c r="A22" s="195" t="s">
        <v>34</v>
      </c>
      <c r="B22" s="196"/>
      <c r="C22" s="197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="85" zoomScaleNormal="85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8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82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/>
    <row r="4" spans="1:14" ht="18.75">
      <c r="C4" s="185" t="s">
        <v>50</v>
      </c>
      <c r="D4" s="185"/>
      <c r="E4" s="185"/>
      <c r="F4" s="185"/>
      <c r="G4" s="185"/>
    </row>
    <row r="5" spans="1:14" ht="6" customHeight="1">
      <c r="C5" s="89"/>
      <c r="D5" s="51"/>
      <c r="E5" s="51"/>
      <c r="F5" s="51"/>
      <c r="G5" s="51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3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3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97</v>
      </c>
    </row>
    <row r="10" spans="1:14" s="60" customFormat="1" ht="15.75" customHeight="1">
      <c r="A10" s="198" t="s">
        <v>32</v>
      </c>
      <c r="B10" s="198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D17</f>
        <v>2</v>
      </c>
      <c r="E11" s="57">
        <f>D19</f>
        <v>1</v>
      </c>
      <c r="F11" s="57">
        <f>D21</f>
        <v>0</v>
      </c>
      <c r="G11" s="58">
        <f>D23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30"/>
      <c r="C13" s="127"/>
      <c r="D13" s="127"/>
      <c r="E13" s="64" t="s">
        <v>60</v>
      </c>
      <c r="F13" s="80"/>
      <c r="G13" s="109"/>
      <c r="H13" s="66"/>
    </row>
    <row r="14" spans="1:14" ht="21" customHeight="1">
      <c r="A14" s="195" t="s">
        <v>33</v>
      </c>
      <c r="B14" s="196"/>
      <c r="C14" s="197"/>
      <c r="D14" s="57">
        <f>COUNTA(D13:D13)</f>
        <v>0</v>
      </c>
      <c r="E14" s="70"/>
      <c r="F14" s="126"/>
      <c r="G14" s="131"/>
      <c r="H14" s="73"/>
    </row>
    <row r="15" spans="1:14" ht="147.75" customHeight="1">
      <c r="A15" s="124" t="s">
        <v>38</v>
      </c>
      <c r="B15" s="130">
        <v>1</v>
      </c>
      <c r="C15" s="127" t="s">
        <v>78</v>
      </c>
      <c r="D15" s="127" t="s">
        <v>77</v>
      </c>
      <c r="E15" s="64"/>
      <c r="F15" s="156"/>
      <c r="G15" s="148">
        <v>46076</v>
      </c>
      <c r="H15" s="66">
        <v>46081</v>
      </c>
    </row>
    <row r="16" spans="1:14" ht="147.75" customHeight="1">
      <c r="A16" s="101"/>
      <c r="B16" s="130">
        <v>1</v>
      </c>
      <c r="C16" s="127" t="s">
        <v>80</v>
      </c>
      <c r="D16" s="127" t="s">
        <v>79</v>
      </c>
      <c r="E16" s="155"/>
      <c r="F16" s="156"/>
      <c r="G16" s="148">
        <v>46076</v>
      </c>
      <c r="H16" s="66">
        <v>46081</v>
      </c>
    </row>
    <row r="17" spans="1:8" ht="21" customHeight="1">
      <c r="A17" s="195" t="s">
        <v>37</v>
      </c>
      <c r="B17" s="196"/>
      <c r="C17" s="197"/>
      <c r="D17" s="57">
        <f>COUNTA(D15:D16)</f>
        <v>2</v>
      </c>
      <c r="E17" s="70"/>
      <c r="F17" s="157"/>
      <c r="G17" s="92"/>
      <c r="H17" s="73"/>
    </row>
    <row r="18" spans="1:8" ht="150" customHeight="1">
      <c r="A18" s="76" t="s">
        <v>39</v>
      </c>
      <c r="B18" s="130">
        <v>1</v>
      </c>
      <c r="C18" s="127" t="s">
        <v>87</v>
      </c>
      <c r="D18" s="127" t="s">
        <v>88</v>
      </c>
      <c r="E18" s="64"/>
      <c r="F18" s="156"/>
      <c r="G18" s="148">
        <v>46076</v>
      </c>
      <c r="H18" s="66">
        <v>46081</v>
      </c>
    </row>
    <row r="19" spans="1:8" ht="21" customHeight="1">
      <c r="A19" s="195" t="s">
        <v>36</v>
      </c>
      <c r="B19" s="196"/>
      <c r="C19" s="197"/>
      <c r="D19" s="57">
        <f>COUNTA(D18:D18)</f>
        <v>1</v>
      </c>
      <c r="E19" s="70"/>
      <c r="F19" s="126"/>
      <c r="G19" s="131"/>
      <c r="H19" s="73"/>
    </row>
    <row r="20" spans="1:8" ht="150" customHeight="1">
      <c r="A20" s="76" t="s">
        <v>40</v>
      </c>
      <c r="B20" s="142"/>
      <c r="C20" s="143"/>
      <c r="D20" s="129"/>
      <c r="E20" s="64" t="s">
        <v>60</v>
      </c>
      <c r="F20" s="80"/>
      <c r="G20" s="65"/>
      <c r="H20" s="66"/>
    </row>
    <row r="21" spans="1:8" ht="21" customHeight="1">
      <c r="A21" s="195" t="s">
        <v>35</v>
      </c>
      <c r="B21" s="196"/>
      <c r="C21" s="197"/>
      <c r="D21" s="57">
        <f>COUNTA(D20:D20)</f>
        <v>0</v>
      </c>
      <c r="E21" s="70"/>
      <c r="F21" s="71"/>
      <c r="G21" s="72"/>
      <c r="H21" s="73"/>
    </row>
    <row r="22" spans="1:8" ht="150" customHeight="1">
      <c r="A22" s="86" t="s">
        <v>41</v>
      </c>
      <c r="B22" s="77"/>
      <c r="C22" s="78"/>
      <c r="D22" s="78"/>
      <c r="E22" s="64" t="s">
        <v>60</v>
      </c>
      <c r="F22" s="103"/>
      <c r="G22" s="74"/>
      <c r="H22" s="66"/>
    </row>
    <row r="23" spans="1:8" ht="21" customHeight="1">
      <c r="A23" s="195" t="s">
        <v>34</v>
      </c>
      <c r="B23" s="196"/>
      <c r="C23" s="197"/>
      <c r="D23" s="57">
        <f>COUNTA(D22:D22)</f>
        <v>0</v>
      </c>
      <c r="E23" s="70"/>
      <c r="F23" s="71"/>
      <c r="G23" s="72"/>
      <c r="H23" s="73"/>
    </row>
  </sheetData>
  <mergeCells count="10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I15" sqref="I15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4" t="s">
        <v>82</v>
      </c>
      <c r="G1" s="184"/>
    </row>
    <row r="2" spans="1:14">
      <c r="A2" s="47" t="s">
        <v>1</v>
      </c>
      <c r="F2" s="184" t="s">
        <v>62</v>
      </c>
      <c r="G2" s="184"/>
    </row>
    <row r="3" spans="1:14" ht="6" customHeight="1"/>
    <row r="4" spans="1:14" ht="18.75">
      <c r="C4" s="185" t="s">
        <v>51</v>
      </c>
      <c r="D4" s="185"/>
      <c r="E4" s="185"/>
      <c r="F4" s="185"/>
      <c r="G4" s="185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6" t="s">
        <v>65</v>
      </c>
      <c r="B6" s="187"/>
      <c r="C6" s="187"/>
      <c r="D6" s="187"/>
      <c r="E6" s="188"/>
      <c r="F6" s="52" t="s">
        <v>7</v>
      </c>
      <c r="G6" s="53">
        <v>100</v>
      </c>
    </row>
    <row r="7" spans="1:14" ht="15.75" customHeight="1">
      <c r="A7" s="189"/>
      <c r="B7" s="190"/>
      <c r="C7" s="190"/>
      <c r="D7" s="190"/>
      <c r="E7" s="191"/>
      <c r="F7" s="54" t="s">
        <v>8</v>
      </c>
      <c r="G7" s="106">
        <f>SUM(C11:G11)</f>
        <v>0</v>
      </c>
    </row>
    <row r="8" spans="1:14" ht="15.75" customHeight="1">
      <c r="A8" s="189"/>
      <c r="B8" s="190"/>
      <c r="C8" s="190"/>
      <c r="D8" s="190"/>
      <c r="E8" s="191"/>
      <c r="F8" s="54" t="s">
        <v>2</v>
      </c>
      <c r="G8" s="107">
        <v>0</v>
      </c>
    </row>
    <row r="9" spans="1:14" ht="15.75" customHeight="1">
      <c r="A9" s="192"/>
      <c r="B9" s="193"/>
      <c r="C9" s="193"/>
      <c r="D9" s="193"/>
      <c r="E9" s="194"/>
      <c r="F9" s="55" t="s">
        <v>9</v>
      </c>
      <c r="G9" s="56">
        <f>G6-G7</f>
        <v>100</v>
      </c>
    </row>
    <row r="10" spans="1:14" s="60" customFormat="1" ht="15.75" customHeight="1">
      <c r="A10" s="198" t="s">
        <v>32</v>
      </c>
      <c r="B10" s="198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198"/>
      <c r="B11" s="198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76" t="s">
        <v>43</v>
      </c>
      <c r="B13" s="102"/>
      <c r="C13" s="136"/>
      <c r="D13" s="136"/>
      <c r="E13" s="64" t="s">
        <v>60</v>
      </c>
      <c r="F13" s="80"/>
      <c r="G13" s="65"/>
      <c r="H13" s="66"/>
    </row>
    <row r="14" spans="1:14" ht="21" customHeight="1">
      <c r="A14" s="195" t="s">
        <v>33</v>
      </c>
      <c r="B14" s="196"/>
      <c r="C14" s="197"/>
      <c r="D14" s="57">
        <f>COUNTA(D13)</f>
        <v>0</v>
      </c>
      <c r="E14" s="70"/>
      <c r="F14" s="75"/>
      <c r="G14" s="92"/>
      <c r="H14" s="73"/>
    </row>
    <row r="15" spans="1:14" ht="150" customHeight="1">
      <c r="A15" s="151" t="s">
        <v>38</v>
      </c>
      <c r="B15" s="145"/>
      <c r="C15" s="129"/>
      <c r="D15" s="129"/>
      <c r="E15" s="64" t="s">
        <v>60</v>
      </c>
      <c r="F15" s="152"/>
      <c r="G15" s="148"/>
      <c r="H15" s="66"/>
    </row>
    <row r="16" spans="1:14" ht="21" customHeight="1">
      <c r="A16" s="195" t="s">
        <v>37</v>
      </c>
      <c r="B16" s="196"/>
      <c r="C16" s="197"/>
      <c r="D16" s="57">
        <f>COUNTA(D15:D15)</f>
        <v>0</v>
      </c>
      <c r="E16" s="70"/>
      <c r="F16" s="75"/>
      <c r="G16" s="92"/>
      <c r="H16" s="73"/>
    </row>
    <row r="17" spans="1:8" ht="150" customHeight="1">
      <c r="A17" s="101" t="s">
        <v>39</v>
      </c>
      <c r="B17" s="102"/>
      <c r="C17" s="136"/>
      <c r="D17" s="136"/>
      <c r="E17" s="64" t="s">
        <v>60</v>
      </c>
      <c r="F17" s="80"/>
      <c r="G17" s="65"/>
      <c r="H17" s="66"/>
    </row>
    <row r="18" spans="1:8" ht="21" customHeight="1">
      <c r="A18" s="195" t="s">
        <v>36</v>
      </c>
      <c r="B18" s="196"/>
      <c r="C18" s="197"/>
      <c r="D18" s="57">
        <f>COUNTA(D17:D17)</f>
        <v>0</v>
      </c>
      <c r="E18" s="70"/>
      <c r="F18" s="75"/>
      <c r="G18" s="92"/>
      <c r="H18" s="73"/>
    </row>
    <row r="19" spans="1:8" ht="150" customHeight="1">
      <c r="A19" s="76" t="s">
        <v>40</v>
      </c>
      <c r="B19" s="137"/>
      <c r="C19" s="139"/>
      <c r="D19" s="132"/>
      <c r="E19" s="64" t="s">
        <v>60</v>
      </c>
      <c r="F19" s="80"/>
      <c r="G19" s="100"/>
      <c r="H19" s="135"/>
    </row>
    <row r="20" spans="1:8" ht="21" customHeight="1">
      <c r="A20" s="195" t="s">
        <v>35</v>
      </c>
      <c r="B20" s="196"/>
      <c r="C20" s="197"/>
      <c r="D20" s="57">
        <f>COUNTA(D19:D19)</f>
        <v>0</v>
      </c>
      <c r="E20" s="70"/>
      <c r="F20" s="71"/>
      <c r="G20" s="72"/>
      <c r="H20" s="73"/>
    </row>
    <row r="21" spans="1:8" ht="150" customHeight="1">
      <c r="A21" s="86" t="s">
        <v>41</v>
      </c>
      <c r="B21" s="104"/>
      <c r="C21" s="81"/>
      <c r="D21" s="78"/>
      <c r="E21" s="64" t="s">
        <v>60</v>
      </c>
      <c r="F21" s="82"/>
      <c r="G21" s="74"/>
      <c r="H21" s="66"/>
    </row>
    <row r="22" spans="1:8" ht="21" customHeight="1">
      <c r="A22" s="195" t="s">
        <v>34</v>
      </c>
      <c r="B22" s="196"/>
      <c r="C22" s="197"/>
      <c r="D22" s="57">
        <f>COUNTA(D21:D21)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2026-02-26T04:10:05Z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